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772" windowHeight="9408"/>
  </bookViews>
  <sheets>
    <sheet name="Tabelle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1" i="1"/>
  <c r="E80"/>
  <c r="C59"/>
  <c r="E95"/>
  <c r="C95"/>
  <c r="C94"/>
  <c r="E94" s="1"/>
  <c r="C93"/>
  <c r="E93" s="1"/>
  <c r="C92"/>
  <c r="E92" s="1"/>
  <c r="L51"/>
  <c r="L50"/>
  <c r="J51"/>
  <c r="J50"/>
  <c r="C50"/>
  <c r="E50" s="1"/>
  <c r="C49"/>
  <c r="E49" s="1"/>
  <c r="C48"/>
  <c r="E48" s="1"/>
  <c r="E36"/>
  <c r="E35"/>
  <c r="C90" l="1"/>
  <c r="E90" s="1"/>
  <c r="C89"/>
  <c r="E89" s="1"/>
  <c r="C88"/>
  <c r="E88" s="1"/>
  <c r="C87"/>
  <c r="E87" s="1"/>
  <c r="C86"/>
  <c r="E86" s="1"/>
  <c r="C85"/>
  <c r="E85" s="1"/>
  <c r="C84"/>
  <c r="E84" s="1"/>
  <c r="C46"/>
  <c r="E46" s="1"/>
  <c r="C45"/>
  <c r="E45" s="1"/>
  <c r="C44"/>
  <c r="E44" s="1"/>
  <c r="J23"/>
  <c r="L23" s="1"/>
  <c r="J22"/>
  <c r="L22" s="1"/>
  <c r="J21"/>
  <c r="L21" s="1"/>
  <c r="J20"/>
  <c r="L20" s="1"/>
  <c r="J19"/>
  <c r="L19" s="1"/>
  <c r="J48"/>
  <c r="L48" s="1"/>
  <c r="J47"/>
  <c r="L47" s="1"/>
  <c r="J46"/>
  <c r="L46" s="1"/>
  <c r="J45"/>
  <c r="L45" s="1"/>
  <c r="J44"/>
  <c r="L44" s="1"/>
  <c r="J42"/>
  <c r="C71"/>
  <c r="E71" s="1"/>
  <c r="C70"/>
  <c r="E70" s="1"/>
  <c r="C69"/>
  <c r="E69" s="1"/>
  <c r="C42"/>
  <c r="E42" s="1"/>
  <c r="C41"/>
  <c r="E41" s="1"/>
  <c r="C82" l="1"/>
  <c r="E82" s="1"/>
  <c r="C81"/>
  <c r="E81" s="1"/>
  <c r="C79"/>
  <c r="E79" s="1"/>
  <c r="C78"/>
  <c r="E78" s="1"/>
  <c r="C77"/>
  <c r="E77" s="1"/>
  <c r="C76"/>
  <c r="E76" s="1"/>
  <c r="C74"/>
  <c r="E74" s="1"/>
  <c r="C73"/>
  <c r="E73" s="1"/>
  <c r="C68"/>
  <c r="E68" s="1"/>
  <c r="C67"/>
  <c r="E67" s="1"/>
  <c r="C66"/>
  <c r="E66" s="1"/>
  <c r="C65"/>
  <c r="E65" s="1"/>
  <c r="C64"/>
  <c r="E64" s="1"/>
  <c r="C63"/>
  <c r="E63" s="1"/>
  <c r="C61"/>
  <c r="E61" s="1"/>
  <c r="C60"/>
  <c r="E60" s="1"/>
  <c r="E59"/>
  <c r="C57"/>
  <c r="E57" s="1"/>
  <c r="C56"/>
  <c r="E56" s="1"/>
  <c r="C55"/>
  <c r="E55" s="1"/>
  <c r="C54"/>
  <c r="E54" s="1"/>
  <c r="J41"/>
  <c r="L41" s="1"/>
  <c r="J40"/>
  <c r="L40" s="1"/>
  <c r="E39"/>
  <c r="J39"/>
  <c r="L39" s="1"/>
  <c r="E38"/>
  <c r="J38"/>
  <c r="L38" s="1"/>
  <c r="C34"/>
  <c r="E34" s="1"/>
  <c r="J36"/>
  <c r="L36" s="1"/>
  <c r="C33"/>
  <c r="E33" s="1"/>
  <c r="J35"/>
  <c r="L35" s="1"/>
  <c r="J34"/>
  <c r="L34" s="1"/>
  <c r="C32"/>
  <c r="E32" s="1"/>
  <c r="J33"/>
  <c r="L33" s="1"/>
  <c r="J32"/>
  <c r="L32" s="1"/>
  <c r="C31"/>
  <c r="E31" s="1"/>
  <c r="J31"/>
  <c r="L31" s="1"/>
  <c r="C30"/>
  <c r="E30" s="1"/>
  <c r="J29"/>
  <c r="L29" s="1"/>
  <c r="C29"/>
  <c r="E29" s="1"/>
  <c r="J28"/>
  <c r="L28" s="1"/>
  <c r="C28"/>
  <c r="E28" s="1"/>
  <c r="J27"/>
  <c r="L27" s="1"/>
  <c r="J26"/>
  <c r="L26" s="1"/>
  <c r="J25"/>
  <c r="L25" s="1"/>
  <c r="C26"/>
  <c r="E26" s="1"/>
  <c r="C25"/>
  <c r="E25" s="1"/>
  <c r="J18"/>
  <c r="L18" s="1"/>
  <c r="C23"/>
  <c r="E23" s="1"/>
  <c r="C22"/>
  <c r="E22" s="1"/>
  <c r="J17"/>
  <c r="L17" s="1"/>
  <c r="C21"/>
  <c r="E21" s="1"/>
  <c r="J16"/>
  <c r="L16" s="1"/>
  <c r="J15"/>
  <c r="L15" s="1"/>
  <c r="C19"/>
  <c r="E19" s="1"/>
  <c r="C18"/>
  <c r="E18" s="1"/>
  <c r="C16"/>
  <c r="E16" s="1"/>
  <c r="C15"/>
  <c r="E15" s="1"/>
  <c r="J13"/>
  <c r="L13" s="1"/>
  <c r="J12"/>
  <c r="L12" s="1"/>
  <c r="C13"/>
  <c r="E13" s="1"/>
  <c r="J11"/>
  <c r="L11" s="1"/>
  <c r="C12"/>
  <c r="E12" s="1"/>
  <c r="J10"/>
  <c r="L10" s="1"/>
  <c r="C11"/>
  <c r="E11" s="1"/>
  <c r="C10"/>
  <c r="E10" s="1"/>
  <c r="C9"/>
  <c r="E9" s="1"/>
  <c r="J8"/>
  <c r="L8" s="1"/>
  <c r="C8"/>
  <c r="E8" s="1"/>
  <c r="J6"/>
  <c r="L6" s="1"/>
  <c r="C6"/>
  <c r="E6" s="1"/>
  <c r="J5"/>
  <c r="L5" s="1"/>
  <c r="J4"/>
  <c r="L4" s="1"/>
  <c r="C4"/>
  <c r="E4" s="1"/>
  <c r="J3"/>
  <c r="L3" s="1"/>
  <c r="C3"/>
  <c r="E3" s="1"/>
  <c r="D99" l="1"/>
  <c r="D101"/>
  <c r="L42"/>
</calcChain>
</file>

<file path=xl/sharedStrings.xml><?xml version="1.0" encoding="utf-8"?>
<sst xmlns="http://schemas.openxmlformats.org/spreadsheetml/2006/main" count="235" uniqueCount="221">
  <si>
    <t>Preis p.Fl.</t>
  </si>
  <si>
    <t>6er Karton</t>
  </si>
  <si>
    <t>Anz. Kart.</t>
  </si>
  <si>
    <t>Betrag</t>
  </si>
  <si>
    <t>Art.Nr.</t>
  </si>
  <si>
    <t>DUNSTONE WINERY, Wellington</t>
  </si>
  <si>
    <t>ASARA, Stellenbosch</t>
  </si>
  <si>
    <t>Shiraz 2009, 14%</t>
  </si>
  <si>
    <t>4101</t>
  </si>
  <si>
    <t>Shiraz 2011 - 14 %</t>
  </si>
  <si>
    <t>Merlot 2010, 14%</t>
  </si>
  <si>
    <t>4102</t>
  </si>
  <si>
    <t>Cape Fusion 2012 - 14%</t>
  </si>
  <si>
    <t>DIEMERSFONTEIN, Wellington</t>
  </si>
  <si>
    <t>Ebony 2012 - 14%</t>
  </si>
  <si>
    <t>Merlot 2011 - 14 %</t>
  </si>
  <si>
    <t xml:space="preserve">MERWIDA WINEYARDS, Rawsonville </t>
  </si>
  <si>
    <t>MOUNTAIN OAKS, Rawsonville</t>
  </si>
  <si>
    <t>Cuvee Brut NV (Schaumwein) - 11,58%</t>
  </si>
  <si>
    <t>0609</t>
  </si>
  <si>
    <t>Pinotage 2008 - 13,5%</t>
  </si>
  <si>
    <t>2201</t>
  </si>
  <si>
    <t>Chardonnay 2016 - 14,0%</t>
  </si>
  <si>
    <t>0616</t>
  </si>
  <si>
    <t>ASHTON Winery, Ashton</t>
  </si>
  <si>
    <t>Sauvignon Blanc 2013 - 13,5%</t>
  </si>
  <si>
    <t>0611</t>
  </si>
  <si>
    <t>Pinotage 2011 - 14,5%</t>
  </si>
  <si>
    <t>0607</t>
  </si>
  <si>
    <t>Roodewall (Shiraz, Merlot, CS.) 2015 - 13,5%</t>
  </si>
  <si>
    <t>Family Reserve Barbera 2015 - 14,5%</t>
  </si>
  <si>
    <t>0617</t>
  </si>
  <si>
    <t>Cabernet Sauvignon 2010 - 13.5 %</t>
  </si>
  <si>
    <t>Cabernet Sauvignon 2008 - 14%</t>
  </si>
  <si>
    <t>0606</t>
  </si>
  <si>
    <t>Chardonnay Res. 2015 14,08% Limited Release</t>
  </si>
  <si>
    <t>Bonica Sparkling Wine 2016, 10,5%</t>
  </si>
  <si>
    <t>DE KRANS, Calitzdorp</t>
  </si>
  <si>
    <t>NABYGELEGEN, Wellington</t>
  </si>
  <si>
    <t>Cabernet Sauvignon 2008 - 13,5%</t>
  </si>
  <si>
    <t>1712 (Merlot, Cab.S, Petite Verdot) 2006 - 14 %</t>
  </si>
  <si>
    <t>2304</t>
  </si>
  <si>
    <t>Snow Mountain, Syrah 2009 - 14%</t>
  </si>
  <si>
    <t>2305</t>
  </si>
  <si>
    <t>BOPLAAS, Calitzdorp</t>
  </si>
  <si>
    <t>Ring of Rocks Cab./Merlot/Touriga 2007 - 13,3%</t>
  </si>
  <si>
    <t>3602</t>
  </si>
  <si>
    <t>AVONDALE, Paarl</t>
  </si>
  <si>
    <t>Cabernet Sauvignon Reserve 2008 - 14%</t>
  </si>
  <si>
    <t>3603</t>
  </si>
  <si>
    <t>The Owl House, Cab. Sauv. 2005, 14,5%</t>
  </si>
  <si>
    <t>BEAU JOUBERT, Stellenbosch</t>
  </si>
  <si>
    <t>Samsara, 2007 - Shiraz  14,5%,</t>
  </si>
  <si>
    <t>2617</t>
  </si>
  <si>
    <t>Ambassador 2009, C.S./Merlot,/Shiraz - 14,0%</t>
  </si>
  <si>
    <t>Samsara, 2009 - Shiraz 14,5%</t>
  </si>
  <si>
    <t>2627</t>
  </si>
  <si>
    <t>Shiraz 2009, 14,0%</t>
  </si>
  <si>
    <t>Cabernet Sauvignon 2008, 14,0%</t>
  </si>
  <si>
    <t>Armilla MCC brut, Chardonnay 11,5%</t>
  </si>
  <si>
    <t>BELLEVUE, Koelenhof</t>
  </si>
  <si>
    <t>Atticus 2010 -  13,5% (C.S./P.V./Pinotage)</t>
  </si>
  <si>
    <t>WELLINGTON WINERY, Wellington</t>
  </si>
  <si>
    <t>Pinotage 2012 - 14,5%</t>
  </si>
  <si>
    <t>0517</t>
  </si>
  <si>
    <t>La Cave Shiraz 2014 - 14,5%</t>
  </si>
  <si>
    <t>0520</t>
  </si>
  <si>
    <t>LONGRIDGE, Stellenbosch</t>
  </si>
  <si>
    <t>La Cave Blend 2013 - 14% (Pinotage/Shiraz/CS)</t>
  </si>
  <si>
    <t>0519</t>
  </si>
  <si>
    <t xml:space="preserve">MCC Brut NV, Chardonnay/Pinot Noir, 12,5% </t>
  </si>
  <si>
    <t>5000</t>
  </si>
  <si>
    <t>La Cave Pinotage 2014 - 14,5%</t>
  </si>
  <si>
    <t>0518</t>
  </si>
  <si>
    <t xml:space="preserve">MCC Brut Rosé NV, Pinot Noir 10,5%  </t>
  </si>
  <si>
    <t>5011</t>
  </si>
  <si>
    <t>La Cave Cabernet Sauvignon 2010 - 14,5%</t>
  </si>
  <si>
    <t>0513</t>
  </si>
  <si>
    <t>Chardonnay 2015 - 13,5%</t>
  </si>
  <si>
    <t>5013</t>
  </si>
  <si>
    <t>BARNARDT BOYES, Stellenbosch</t>
  </si>
  <si>
    <t>Pr. Blend 2012;  14%,  Merlot, C.S., C.F. Shiraz</t>
  </si>
  <si>
    <t>4103</t>
  </si>
  <si>
    <t>Pinotage 2011, 14%</t>
  </si>
  <si>
    <t>4104</t>
  </si>
  <si>
    <t>Shiraz, C.S.,  2010, 14%</t>
  </si>
  <si>
    <t>4105</t>
  </si>
  <si>
    <t>Merlot 2015 - 15%</t>
  </si>
  <si>
    <t>5012</t>
  </si>
  <si>
    <t xml:space="preserve">La Noe Prima Edition 2012, 14% </t>
  </si>
  <si>
    <t>4200</t>
  </si>
  <si>
    <t>La Noe, Pinotage 2011, 14%</t>
  </si>
  <si>
    <t>4201</t>
  </si>
  <si>
    <t>Rouge - Shiraz/Merlot 2012 - 14%</t>
  </si>
  <si>
    <t>5006</t>
  </si>
  <si>
    <t>La Noe, Shiraz, C.S.,  2010, 14%</t>
  </si>
  <si>
    <t>4202</t>
  </si>
  <si>
    <t>Sauvignon Blanc 2015 - 13,5%</t>
  </si>
  <si>
    <t>5014</t>
  </si>
  <si>
    <t>DE MEYE, Stellenbosch</t>
  </si>
  <si>
    <t>VAN LOVEREN, Klaasvoogds</t>
  </si>
  <si>
    <t>Trutina  2012 - 14,3%; C.S., Merlot, C.F., Shiraz</t>
  </si>
  <si>
    <t>4301</t>
  </si>
  <si>
    <t>Shiraz 2013 - 14%</t>
  </si>
  <si>
    <t>1801</t>
  </si>
  <si>
    <t>Cabernet Sauvignon 2012 - 13,9%</t>
  </si>
  <si>
    <t>4302</t>
  </si>
  <si>
    <t>Cabernet Sauvignon 2015 - 14%</t>
  </si>
  <si>
    <t>1802</t>
  </si>
  <si>
    <t xml:space="preserve">Shiraz 2013 - 14,4%, </t>
  </si>
  <si>
    <t>4303</t>
  </si>
  <si>
    <t>Merlot 2012 - 14,5%,</t>
  </si>
  <si>
    <t>4304</t>
  </si>
  <si>
    <t>Cabernet Sauvignon 2013 - Magnum 14% (4 Fl.)</t>
  </si>
  <si>
    <t>4305</t>
  </si>
  <si>
    <t>DOOLHOF, Wellington</t>
  </si>
  <si>
    <t>Merlot 2008 - 13,5%</t>
  </si>
  <si>
    <t>Shiraz 2007 - 14,0%</t>
  </si>
  <si>
    <t>Petit Verdot 2008 - 14%</t>
  </si>
  <si>
    <t>SCHALKENBOSCH - Edenhof, Tulbagh</t>
  </si>
  <si>
    <t xml:space="preserve">Shiraz 2007 - 14,0% </t>
  </si>
  <si>
    <t xml:space="preserve">Pinotage 2010 - 14% </t>
  </si>
  <si>
    <t>Sauvignon Blanc 2012 - 12,5%</t>
  </si>
  <si>
    <t>RIETVALLEI, Robertson</t>
  </si>
  <si>
    <t>JMB Cabernet Franc 2011 - 14%</t>
  </si>
  <si>
    <t>Esteanna 2013 - 13,5%, C.S., C.F., Viognier,</t>
  </si>
  <si>
    <t>Shiraz, Petit Verdot, Viognier 2012 - 14%</t>
  </si>
  <si>
    <t>Cabernet Sauvignon 2013 - 14%</t>
  </si>
  <si>
    <t>1908 Muscadel 2011 - 17% (3,75 dl. Dessert-Wein)</t>
  </si>
  <si>
    <t>Juanita C.S. Rosé 2010 - 13%</t>
  </si>
  <si>
    <t>GIORGIO DALLA CIA, Stellenbosch</t>
  </si>
  <si>
    <t>Grappa Dalla Cia Pinot Noir/Chardonnay 43%</t>
  </si>
  <si>
    <t>Grappa Dalla Cia Cab. Sauvignon/Merlot 43%</t>
  </si>
  <si>
    <t>MITRE'S EDGE, Stellenbosch</t>
  </si>
  <si>
    <t>Chalchofenweg 12</t>
  </si>
  <si>
    <t>CH - 4414 Füllinsdorf</t>
  </si>
  <si>
    <t>Cabernet Sauvignon 2012, 13,54%</t>
  </si>
  <si>
    <t>Cabernet Franc 2012, 13,94%</t>
  </si>
  <si>
    <t>Telefon +41 (0)61 901 64 13</t>
  </si>
  <si>
    <t xml:space="preserve">Mobile +41 (0)79 413 96 33 </t>
  </si>
  <si>
    <t>E-Mail : kneubfra@bluewin.ch</t>
  </si>
  <si>
    <t>www.kneubuehlerweine.ch</t>
  </si>
  <si>
    <t>Bestellung No.:</t>
  </si>
  <si>
    <t>Subtotal</t>
  </si>
  <si>
    <t>Name/Vorname</t>
  </si>
  <si>
    <t>Transportkosten</t>
  </si>
  <si>
    <t xml:space="preserve"> </t>
  </si>
  <si>
    <t>Gesamttotal</t>
  </si>
  <si>
    <t>Adresse</t>
  </si>
  <si>
    <t>PLZ / Ort</t>
  </si>
  <si>
    <t>e@mail-Adresse</t>
  </si>
  <si>
    <t>Datum:</t>
  </si>
  <si>
    <t xml:space="preserve">        Bestellen Sie Online: www.kneubuehlerweine.ch </t>
  </si>
  <si>
    <t>Pinotage 2016 - 14,0%</t>
  </si>
  <si>
    <t>Sauvignon Blanc 2017 - 13,8%</t>
  </si>
  <si>
    <t>Chardonnay 2017 - 13,35%</t>
  </si>
  <si>
    <t>Chenin Blanc 2017 - 13,00%</t>
  </si>
  <si>
    <t>ZEVENWACHT, Kuils River</t>
  </si>
  <si>
    <t>Reserve 2014 - 15% CS, Merlot, CF, PV, Malbec</t>
  </si>
  <si>
    <t>Rhone 2011 - 14,74%  Shiraz/Grenache</t>
  </si>
  <si>
    <t>2502</t>
  </si>
  <si>
    <t>2501</t>
  </si>
  <si>
    <t>2503</t>
  </si>
  <si>
    <t>Shiraz 2015 - 14,48%</t>
  </si>
  <si>
    <t>2504</t>
  </si>
  <si>
    <t>Cabernet Sauvignon 2015 - 14,88</t>
  </si>
  <si>
    <t>2505</t>
  </si>
  <si>
    <t>The Mitre 2014, 14,5%; C.F., C.S., Merlot</t>
  </si>
  <si>
    <t>Cabernet Franc 2014,  14,5%</t>
  </si>
  <si>
    <t>Jontys Duck - Red Blend 2014 - 13,5%</t>
  </si>
  <si>
    <t>2630</t>
  </si>
  <si>
    <t>La Luna CS., CF., Merlot, PV.,  2012 - 14%</t>
  </si>
  <si>
    <t>2631</t>
  </si>
  <si>
    <t>Anima, Chenin Blanc, 2016 - 14%</t>
  </si>
  <si>
    <t>2632</t>
  </si>
  <si>
    <t>Cyclus, Viognier Blend, 2015 - 13,5%</t>
  </si>
  <si>
    <t>2633</t>
  </si>
  <si>
    <t>2634</t>
  </si>
  <si>
    <t>Camissa Blanc de Noir 2018 - 13,5%</t>
  </si>
  <si>
    <t>BERGSIG ESTATE, Breerivier</t>
  </si>
  <si>
    <t>Icarus, CS., TN., 2014, 14,03%</t>
  </si>
  <si>
    <t>6001</t>
  </si>
  <si>
    <t>Cabernet Sauvignon 2012-13,90%</t>
  </si>
  <si>
    <t>6002</t>
  </si>
  <si>
    <t>6004</t>
  </si>
  <si>
    <t>HOOPENBURG WINES,  Stellenbosch</t>
  </si>
  <si>
    <t>Shiraz 2016 - 14%</t>
  </si>
  <si>
    <t>Merlot 2017 - 14%</t>
  </si>
  <si>
    <t>Cabernet Sauvignon 2016 - 14%</t>
  </si>
  <si>
    <t>Pinotage 2016 - 13,5%</t>
  </si>
  <si>
    <t>Pinot Noir 2016 - 13,5%</t>
  </si>
  <si>
    <t>Integer Rhone Blend 2016 - 14%</t>
  </si>
  <si>
    <t>Integer Bordeaux Blend 2016 - 14%</t>
  </si>
  <si>
    <t>La Cave MCC brut, Chardonnay - 12%, 2014</t>
  </si>
  <si>
    <t>Shiraz  2018  - Rosé  12,19%</t>
  </si>
  <si>
    <t>Pinotage 2018 - 14%</t>
  </si>
  <si>
    <t>5007</t>
  </si>
  <si>
    <t>Cabernet Sauvignon 2018 - 14%</t>
  </si>
  <si>
    <t>5009</t>
  </si>
  <si>
    <t>5008</t>
  </si>
  <si>
    <t>Sholto 2016, CS.,CF., PV., Malbec, Merlot 14,18%</t>
  </si>
  <si>
    <t>CHF 22,60</t>
  </si>
  <si>
    <t>LAIBACH VINEYARDS (PTY) LTD., Stellenbosch</t>
  </si>
  <si>
    <t>6101</t>
  </si>
  <si>
    <t>Laibach Ladybird Red 2017, 14,3%</t>
  </si>
  <si>
    <t>6102</t>
  </si>
  <si>
    <t>Cabernet Sauvignon 2018, 14%</t>
  </si>
  <si>
    <t>Pinotage 2017, 14,3%</t>
  </si>
  <si>
    <t>6103</t>
  </si>
  <si>
    <t>BUSHMANSPAD ESTATE, Robertson</t>
  </si>
  <si>
    <t xml:space="preserve">Bushmanspad Red Gold Blend 2017 - </t>
  </si>
  <si>
    <t>6301</t>
  </si>
  <si>
    <t xml:space="preserve">Bushmanspad Malbec 2017 </t>
  </si>
  <si>
    <t>6302</t>
  </si>
  <si>
    <t>Paddagang CCM 2014, 14,5%</t>
  </si>
  <si>
    <t>Pinotage 2015, 14,5%</t>
  </si>
  <si>
    <t>Shiraz 2015, 15%</t>
  </si>
  <si>
    <t>Cabernet Sauvignon 2014, 14%</t>
  </si>
  <si>
    <t>TULBAGH WINERY INT, (PTY) LTD</t>
  </si>
  <si>
    <t>Cabernet Sauvignon 2016 - 14,5%</t>
  </si>
  <si>
    <t>Ultra Premium Ekliptika 2015 - 14%</t>
  </si>
</sst>
</file>

<file path=xl/styles.xml><?xml version="1.0" encoding="utf-8"?>
<styleSheet xmlns="http://schemas.openxmlformats.org/spreadsheetml/2006/main">
  <numFmts count="3">
    <numFmt numFmtId="164" formatCode="&quot;CHF&quot;\ #,##0.00;[Red]&quot;CHF&quot;\ \-#,##0.00"/>
    <numFmt numFmtId="165" formatCode="&quot;CHF&quot;\ #,##0.00"/>
    <numFmt numFmtId="166" formatCode="0000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7"/>
      <color indexed="20"/>
      <name val="Comic Sans MS"/>
      <family val="4"/>
    </font>
    <font>
      <b/>
      <sz val="7"/>
      <name val="Comic Sans MS"/>
      <family val="4"/>
    </font>
    <font>
      <b/>
      <u/>
      <sz val="7"/>
      <color indexed="16"/>
      <name val="Comic Sans MS"/>
      <family val="4"/>
    </font>
    <font>
      <b/>
      <u/>
      <sz val="7"/>
      <color indexed="20"/>
      <name val="Comic Sans MS"/>
      <family val="4"/>
    </font>
    <font>
      <sz val="7"/>
      <name val="Comic Sans MS"/>
      <family val="4"/>
    </font>
    <font>
      <sz val="7"/>
      <color indexed="16"/>
      <name val="Comic Sans MS"/>
      <family val="4"/>
    </font>
    <font>
      <b/>
      <sz val="7"/>
      <color indexed="16"/>
      <name val="Comic Sans MS"/>
      <family val="4"/>
    </font>
    <font>
      <b/>
      <u/>
      <sz val="7"/>
      <color rgb="FF800080"/>
      <name val="Comic Sans MS"/>
      <family val="4"/>
    </font>
    <font>
      <sz val="9"/>
      <name val="Comic Sans MS"/>
      <family val="4"/>
    </font>
    <font>
      <sz val="7"/>
      <name val="Frutiger 45 Light"/>
      <family val="2"/>
    </font>
    <font>
      <b/>
      <sz val="7"/>
      <color indexed="36"/>
      <name val="Comic Sans MS"/>
      <family val="4"/>
    </font>
    <font>
      <sz val="7"/>
      <color indexed="20"/>
      <name val="Comic Sans MS"/>
      <family val="4"/>
    </font>
    <font>
      <b/>
      <sz val="7"/>
      <name val="Frutiger 45 Light"/>
    </font>
    <font>
      <sz val="7"/>
      <color indexed="36"/>
      <name val="Comic Sans MS"/>
      <family val="4"/>
    </font>
    <font>
      <b/>
      <sz val="11"/>
      <color indexed="36"/>
      <name val="Comic Sans MS"/>
      <family val="4"/>
    </font>
    <font>
      <sz val="9"/>
      <color indexed="36"/>
      <name val="Comic Sans MS"/>
      <family val="4"/>
    </font>
    <font>
      <b/>
      <sz val="9"/>
      <color indexed="36"/>
      <name val="Comic Sans MS"/>
      <family val="4"/>
    </font>
    <font>
      <b/>
      <sz val="10"/>
      <color indexed="36"/>
      <name val="Comic Sans MS"/>
      <family val="4"/>
    </font>
    <font>
      <b/>
      <sz val="10"/>
      <color indexed="20"/>
      <name val="Comic Sans MS"/>
      <family val="4"/>
    </font>
    <font>
      <b/>
      <sz val="10"/>
      <name val="Frutiger 45 Light"/>
      <family val="2"/>
    </font>
    <font>
      <b/>
      <sz val="10"/>
      <name val="Comic Sans MS"/>
      <family val="4"/>
    </font>
    <font>
      <sz val="10"/>
      <color indexed="20"/>
      <name val="Comic Sans MS"/>
      <family val="4"/>
    </font>
    <font>
      <sz val="10"/>
      <color indexed="36"/>
      <name val="Comic Sans MS"/>
      <family val="4"/>
    </font>
    <font>
      <sz val="10"/>
      <name val="Comic Sans MS"/>
      <family val="4"/>
    </font>
    <font>
      <u/>
      <sz val="10"/>
      <color indexed="12"/>
      <name val="Arial"/>
      <family val="2"/>
    </font>
    <font>
      <b/>
      <sz val="10"/>
      <color indexed="12"/>
      <name val="Comic Sans MS"/>
      <family val="4"/>
    </font>
    <font>
      <sz val="8"/>
      <name val="Frutiger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3" fillId="0" borderId="1" xfId="2" applyFont="1" applyFill="1" applyBorder="1" applyAlignment="1">
      <alignment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vertical="center"/>
    </xf>
    <xf numFmtId="0" fontId="6" fillId="0" borderId="5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164" fontId="7" fillId="0" borderId="0" xfId="2" applyNumberFormat="1" applyFont="1" applyFill="1" applyBorder="1" applyAlignment="1">
      <alignment horizontal="center" vertical="center"/>
    </xf>
    <xf numFmtId="2" fontId="7" fillId="0" borderId="0" xfId="2" applyNumberFormat="1" applyFont="1" applyFill="1" applyBorder="1" applyAlignment="1">
      <alignment horizontal="center" vertical="center"/>
    </xf>
    <xf numFmtId="0" fontId="7" fillId="0" borderId="5" xfId="2" applyFont="1" applyFill="1" applyBorder="1" applyAlignment="1">
      <alignment vertical="center"/>
    </xf>
    <xf numFmtId="164" fontId="7" fillId="0" borderId="7" xfId="2" applyNumberFormat="1" applyFont="1" applyFill="1" applyBorder="1" applyAlignment="1">
      <alignment horizontal="center" vertical="center"/>
    </xf>
    <xf numFmtId="165" fontId="7" fillId="0" borderId="7" xfId="2" applyNumberFormat="1" applyFont="1" applyFill="1" applyBorder="1" applyAlignment="1">
      <alignment horizontal="center" vertical="center"/>
    </xf>
    <xf numFmtId="1" fontId="4" fillId="0" borderId="7" xfId="2" applyNumberFormat="1" applyFont="1" applyFill="1" applyBorder="1" applyAlignment="1">
      <alignment vertical="center"/>
    </xf>
    <xf numFmtId="4" fontId="4" fillId="0" borderId="7" xfId="2" applyNumberFormat="1" applyFont="1" applyFill="1" applyBorder="1" applyAlignment="1">
      <alignment vertical="center"/>
    </xf>
    <xf numFmtId="49" fontId="7" fillId="0" borderId="6" xfId="2" applyNumberFormat="1" applyFont="1" applyFill="1" applyBorder="1" applyAlignment="1">
      <alignment horizontal="center" vertical="center"/>
    </xf>
    <xf numFmtId="166" fontId="8" fillId="0" borderId="0" xfId="2" applyNumberFormat="1" applyFont="1" applyFill="1" applyBorder="1" applyAlignment="1">
      <alignment vertical="center"/>
    </xf>
    <xf numFmtId="49" fontId="8" fillId="0" borderId="0" xfId="2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6" fillId="0" borderId="5" xfId="2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2" applyFont="1" applyBorder="1" applyAlignment="1">
      <alignment vertical="center"/>
    </xf>
    <xf numFmtId="164" fontId="7" fillId="0" borderId="7" xfId="2" applyNumberFormat="1" applyFont="1" applyBorder="1" applyAlignment="1">
      <alignment horizontal="center" vertical="center"/>
    </xf>
    <xf numFmtId="1" fontId="4" fillId="0" borderId="7" xfId="2" applyNumberFormat="1" applyFont="1" applyBorder="1" applyAlignment="1">
      <alignment vertical="center"/>
    </xf>
    <xf numFmtId="4" fontId="4" fillId="0" borderId="7" xfId="2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49" fontId="7" fillId="0" borderId="8" xfId="2" applyNumberFormat="1" applyFont="1" applyFill="1" applyBorder="1" applyAlignment="1">
      <alignment horizontal="center" vertical="center"/>
    </xf>
    <xf numFmtId="164" fontId="7" fillId="0" borderId="0" xfId="2" applyNumberFormat="1" applyFont="1" applyBorder="1" applyAlignment="1">
      <alignment horizontal="center" vertical="center"/>
    </xf>
    <xf numFmtId="1" fontId="4" fillId="0" borderId="0" xfId="2" applyNumberFormat="1" applyFont="1" applyBorder="1" applyAlignment="1">
      <alignment vertical="center"/>
    </xf>
    <xf numFmtId="4" fontId="4" fillId="0" borderId="0" xfId="2" applyNumberFormat="1" applyFont="1" applyBorder="1" applyAlignment="1">
      <alignment vertical="center"/>
    </xf>
    <xf numFmtId="49" fontId="8" fillId="0" borderId="0" xfId="2" applyNumberFormat="1" applyFont="1" applyFill="1" applyBorder="1" applyAlignment="1">
      <alignment vertical="center"/>
    </xf>
    <xf numFmtId="164" fontId="7" fillId="0" borderId="9" xfId="2" applyNumberFormat="1" applyFont="1" applyFill="1" applyBorder="1" applyAlignment="1">
      <alignment horizontal="center" vertical="center"/>
    </xf>
    <xf numFmtId="165" fontId="7" fillId="0" borderId="9" xfId="2" applyNumberFormat="1" applyFont="1" applyFill="1" applyBorder="1" applyAlignment="1">
      <alignment horizontal="center" vertical="center"/>
    </xf>
    <xf numFmtId="1" fontId="4" fillId="0" borderId="9" xfId="2" applyNumberFormat="1" applyFont="1" applyFill="1" applyBorder="1" applyAlignment="1">
      <alignment vertical="center"/>
    </xf>
    <xf numFmtId="4" fontId="4" fillId="0" borderId="9" xfId="2" applyNumberFormat="1" applyFont="1" applyFill="1" applyBorder="1" applyAlignment="1">
      <alignment vertical="center"/>
    </xf>
    <xf numFmtId="164" fontId="7" fillId="0" borderId="10" xfId="2" applyNumberFormat="1" applyFont="1" applyFill="1" applyBorder="1" applyAlignment="1">
      <alignment horizontal="center" vertical="center"/>
    </xf>
    <xf numFmtId="165" fontId="7" fillId="0" borderId="10" xfId="2" applyNumberFormat="1" applyFont="1" applyFill="1" applyBorder="1" applyAlignment="1">
      <alignment horizontal="center" vertical="center"/>
    </xf>
    <xf numFmtId="1" fontId="4" fillId="0" borderId="10" xfId="2" applyNumberFormat="1" applyFont="1" applyFill="1" applyBorder="1" applyAlignment="1">
      <alignment vertical="center"/>
    </xf>
    <xf numFmtId="4" fontId="4" fillId="0" borderId="10" xfId="2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7" fillId="2" borderId="6" xfId="2" applyNumberFormat="1" applyFont="1" applyFill="1" applyBorder="1" applyAlignment="1">
      <alignment horizontal="center" vertical="center"/>
    </xf>
    <xf numFmtId="0" fontId="7" fillId="0" borderId="6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1" fontId="4" fillId="0" borderId="0" xfId="2" applyNumberFormat="1" applyFont="1" applyFill="1" applyBorder="1" applyAlignment="1">
      <alignment vertical="center"/>
    </xf>
    <xf numFmtId="1" fontId="4" fillId="0" borderId="11" xfId="2" applyNumberFormat="1" applyFont="1" applyFill="1" applyBorder="1" applyAlignment="1">
      <alignment vertical="center"/>
    </xf>
    <xf numFmtId="4" fontId="4" fillId="0" borderId="11" xfId="2" applyNumberFormat="1" applyFont="1" applyFill="1" applyBorder="1" applyAlignment="1">
      <alignment vertical="center"/>
    </xf>
    <xf numFmtId="165" fontId="7" fillId="0" borderId="0" xfId="2" applyNumberFormat="1" applyFont="1" applyFill="1" applyBorder="1" applyAlignment="1">
      <alignment horizontal="center" vertical="center"/>
    </xf>
    <xf numFmtId="4" fontId="4" fillId="0" borderId="0" xfId="2" applyNumberFormat="1" applyFont="1" applyFill="1" applyBorder="1" applyAlignment="1">
      <alignment vertical="center"/>
    </xf>
    <xf numFmtId="4" fontId="4" fillId="0" borderId="10" xfId="2" applyNumberFormat="1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64" fontId="7" fillId="0" borderId="13" xfId="2" applyNumberFormat="1" applyFont="1" applyFill="1" applyBorder="1" applyAlignment="1">
      <alignment horizontal="center" vertical="center"/>
    </xf>
    <xf numFmtId="1" fontId="4" fillId="0" borderId="13" xfId="2" applyNumberFormat="1" applyFont="1" applyFill="1" applyBorder="1" applyAlignment="1">
      <alignment vertical="center"/>
    </xf>
    <xf numFmtId="4" fontId="4" fillId="0" borderId="13" xfId="2" applyNumberFormat="1" applyFont="1" applyFill="1" applyBorder="1" applyAlignment="1">
      <alignment vertical="center"/>
    </xf>
    <xf numFmtId="164" fontId="7" fillId="0" borderId="14" xfId="2" applyNumberFormat="1" applyFont="1" applyFill="1" applyBorder="1" applyAlignment="1">
      <alignment horizontal="center" vertical="center"/>
    </xf>
    <xf numFmtId="1" fontId="4" fillId="0" borderId="14" xfId="2" applyNumberFormat="1" applyFont="1" applyFill="1" applyBorder="1" applyAlignment="1">
      <alignment vertical="center"/>
    </xf>
    <xf numFmtId="4" fontId="4" fillId="0" borderId="14" xfId="2" applyNumberFormat="1" applyFont="1" applyFill="1" applyBorder="1" applyAlignment="1">
      <alignment vertical="center"/>
    </xf>
    <xf numFmtId="0" fontId="10" fillId="0" borderId="5" xfId="2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15" xfId="2" applyFont="1" applyFill="1" applyBorder="1" applyAlignment="1">
      <alignment vertical="center"/>
    </xf>
    <xf numFmtId="164" fontId="7" fillId="0" borderId="16" xfId="2" applyNumberFormat="1" applyFont="1" applyFill="1" applyBorder="1" applyAlignment="1">
      <alignment horizontal="center" vertical="center"/>
    </xf>
    <xf numFmtId="49" fontId="7" fillId="0" borderId="17" xfId="2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1" fontId="4" fillId="0" borderId="16" xfId="2" applyNumberFormat="1" applyFont="1" applyFill="1" applyBorder="1" applyAlignment="1">
      <alignment vertical="center"/>
    </xf>
    <xf numFmtId="0" fontId="4" fillId="0" borderId="18" xfId="2" applyFont="1" applyBorder="1" applyAlignment="1">
      <alignment horizontal="center" vertical="center"/>
    </xf>
    <xf numFmtId="49" fontId="7" fillId="0" borderId="0" xfId="2" applyNumberFormat="1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0" xfId="2" applyNumberFormat="1" applyFont="1" applyFill="1" applyBorder="1" applyAlignment="1">
      <alignment horizontal="center" vertical="center"/>
    </xf>
    <xf numFmtId="49" fontId="4" fillId="0" borderId="0" xfId="2" applyNumberFormat="1" applyFont="1" applyFill="1" applyBorder="1" applyAlignment="1">
      <alignment horizontal="center" vertical="center"/>
    </xf>
    <xf numFmtId="164" fontId="7" fillId="0" borderId="19" xfId="2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23" fillId="0" borderId="6" xfId="0" applyFont="1" applyFill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9" fillId="0" borderId="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20" fillId="0" borderId="9" xfId="0" applyFont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8" fillId="0" borderId="0" xfId="3" applyFont="1" applyBorder="1" applyAlignment="1" applyProtection="1">
      <alignment horizontal="right" vertical="center"/>
    </xf>
    <xf numFmtId="14" fontId="18" fillId="0" borderId="0" xfId="0" applyNumberFormat="1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3" fillId="0" borderId="20" xfId="2" applyFont="1" applyBorder="1" applyAlignment="1">
      <alignment vertical="center"/>
    </xf>
    <xf numFmtId="0" fontId="4" fillId="0" borderId="21" xfId="2" applyFont="1" applyFill="1" applyBorder="1" applyAlignment="1">
      <alignment horizontal="center" vertical="center"/>
    </xf>
    <xf numFmtId="9" fontId="10" fillId="0" borderId="5" xfId="1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20" fillId="0" borderId="5" xfId="0" applyFont="1" applyBorder="1" applyAlignment="1">
      <alignment horizontal="left" vertical="center"/>
    </xf>
    <xf numFmtId="0" fontId="10" fillId="0" borderId="5" xfId="0" applyFont="1" applyFill="1" applyBorder="1" applyAlignment="1">
      <alignment vertical="center"/>
    </xf>
    <xf numFmtId="0" fontId="17" fillId="0" borderId="0" xfId="0" applyFont="1" applyBorder="1" applyAlignment="1"/>
    <xf numFmtId="4" fontId="4" fillId="0" borderId="7" xfId="2" applyNumberFormat="1" applyFont="1" applyFill="1" applyBorder="1" applyAlignment="1">
      <alignment horizontal="right" vertical="center"/>
    </xf>
    <xf numFmtId="0" fontId="20" fillId="0" borderId="15" xfId="0" applyFont="1" applyBorder="1" applyAlignment="1">
      <alignment horizontal="left" vertical="center"/>
    </xf>
    <xf numFmtId="1" fontId="21" fillId="0" borderId="16" xfId="0" applyNumberFormat="1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164" fontId="21" fillId="0" borderId="16" xfId="0" applyNumberFormat="1" applyFont="1" applyBorder="1" applyAlignment="1">
      <alignment vertical="center"/>
    </xf>
    <xf numFmtId="164" fontId="22" fillId="0" borderId="16" xfId="0" applyNumberFormat="1" applyFont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165" fontId="7" fillId="0" borderId="14" xfId="2" applyNumberFormat="1" applyFont="1" applyFill="1" applyBorder="1" applyAlignment="1">
      <alignment horizontal="center" vertical="center"/>
    </xf>
    <xf numFmtId="4" fontId="4" fillId="0" borderId="14" xfId="2" applyNumberFormat="1" applyFont="1" applyFill="1" applyBorder="1" applyAlignment="1">
      <alignment horizontal="right" vertical="center"/>
    </xf>
    <xf numFmtId="165" fontId="7" fillId="0" borderId="16" xfId="2" applyNumberFormat="1" applyFont="1" applyFill="1" applyBorder="1" applyAlignment="1">
      <alignment horizontal="center" vertical="center"/>
    </xf>
    <xf numFmtId="4" fontId="4" fillId="0" borderId="16" xfId="2" applyNumberFormat="1" applyFont="1" applyFill="1" applyBorder="1" applyAlignment="1">
      <alignment horizontal="right" vertical="center"/>
    </xf>
    <xf numFmtId="164" fontId="7" fillId="0" borderId="23" xfId="2" applyNumberFormat="1" applyFont="1" applyFill="1" applyBorder="1" applyAlignment="1">
      <alignment horizontal="center" vertical="center"/>
    </xf>
    <xf numFmtId="1" fontId="4" fillId="0" borderId="23" xfId="2" applyNumberFormat="1" applyFont="1" applyFill="1" applyBorder="1" applyAlignment="1">
      <alignment vertical="center"/>
    </xf>
    <xf numFmtId="4" fontId="4" fillId="0" borderId="23" xfId="2" applyNumberFormat="1" applyFont="1" applyFill="1" applyBorder="1" applyAlignment="1">
      <alignment vertical="center"/>
    </xf>
    <xf numFmtId="49" fontId="7" fillId="0" borderId="24" xfId="2" applyNumberFormat="1" applyFont="1" applyFill="1" applyBorder="1" applyAlignment="1">
      <alignment horizontal="center" vertical="center"/>
    </xf>
    <xf numFmtId="1" fontId="9" fillId="0" borderId="0" xfId="2" applyNumberFormat="1" applyFont="1" applyFill="1" applyBorder="1" applyAlignment="1">
      <alignment horizontal="center" vertical="center"/>
    </xf>
    <xf numFmtId="1" fontId="21" fillId="0" borderId="19" xfId="0" applyNumberFormat="1" applyFont="1" applyBorder="1" applyAlignment="1">
      <alignment vertical="center"/>
    </xf>
    <xf numFmtId="1" fontId="21" fillId="0" borderId="11" xfId="0" applyNumberFormat="1" applyFont="1" applyBorder="1" applyAlignment="1">
      <alignment vertical="center"/>
    </xf>
    <xf numFmtId="164" fontId="21" fillId="0" borderId="19" xfId="0" applyNumberFormat="1" applyFont="1" applyBorder="1" applyAlignment="1">
      <alignment vertical="center"/>
    </xf>
    <xf numFmtId="164" fontId="21" fillId="0" borderId="11" xfId="0" applyNumberFormat="1" applyFont="1" applyBorder="1" applyAlignment="1">
      <alignment vertical="center"/>
    </xf>
    <xf numFmtId="0" fontId="17" fillId="0" borderId="0" xfId="0" applyFont="1" applyBorder="1" applyAlignment="1"/>
    <xf numFmtId="0" fontId="0" fillId="0" borderId="0" xfId="0" applyAlignment="1"/>
    <xf numFmtId="0" fontId="0" fillId="0" borderId="0" xfId="0" applyAlignment="1">
      <alignment vertical="center"/>
    </xf>
    <xf numFmtId="1" fontId="21" fillId="0" borderId="22" xfId="0" applyNumberFormat="1" applyFont="1" applyBorder="1" applyAlignment="1">
      <alignment vertical="center"/>
    </xf>
    <xf numFmtId="14" fontId="19" fillId="0" borderId="9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</cellXfs>
  <cellStyles count="4">
    <cellStyle name="Hyperlink" xfId="3" builtinId="8"/>
    <cellStyle name="Prozent" xfId="1" builtinId="5"/>
    <cellStyle name="Standard" xfId="0" builtinId="0"/>
    <cellStyle name="Standard_Tabelle1" xfId="2"/>
  </cellStyles>
  <dxfs count="0"/>
  <tableStyles count="0" defaultTableStyle="TableStyleMedium2" defaultPivotStyle="PivotStyleLight16"/>
  <colors>
    <mruColors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15240</xdr:rowOff>
    </xdr:from>
    <xdr:to>
      <xdr:col>6</xdr:col>
      <xdr:colOff>0</xdr:colOff>
      <xdr:row>4</xdr:row>
      <xdr:rowOff>15240</xdr:rowOff>
    </xdr:to>
    <xdr:sp macro="" textlink="">
      <xdr:nvSpPr>
        <xdr:cNvPr id="2" name="Line 10"/>
        <xdr:cNvSpPr>
          <a:spLocks noChangeShapeType="1"/>
        </xdr:cNvSpPr>
      </xdr:nvSpPr>
      <xdr:spPr bwMode="auto">
        <a:xfrm flipH="1" flipV="1">
          <a:off x="5048250" y="1524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49</xdr:row>
      <xdr:rowOff>0</xdr:rowOff>
    </xdr:from>
    <xdr:to>
      <xdr:col>6</xdr:col>
      <xdr:colOff>7620</xdr:colOff>
      <xdr:row>50</xdr:row>
      <xdr:rowOff>0</xdr:rowOff>
    </xdr:to>
    <xdr:sp macro="" textlink="">
      <xdr:nvSpPr>
        <xdr:cNvPr id="4" name="Line 23"/>
        <xdr:cNvSpPr>
          <a:spLocks noChangeShapeType="1"/>
        </xdr:cNvSpPr>
      </xdr:nvSpPr>
      <xdr:spPr bwMode="auto">
        <a:xfrm>
          <a:off x="5055870" y="7143750"/>
          <a:ext cx="0" cy="1428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@mail-Adresse" TargetMode="External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view="pageLayout" topLeftCell="A75" zoomScale="115" zoomScaleNormal="100" zoomScalePageLayoutView="115" workbookViewId="0">
      <selection activeCell="G84" sqref="G84"/>
    </sheetView>
  </sheetViews>
  <sheetFormatPr baseColWidth="10" defaultRowHeight="11.25" customHeight="1"/>
  <cols>
    <col min="1" max="1" width="30.5546875" customWidth="1"/>
    <col min="2" max="2" width="8.6640625" customWidth="1"/>
    <col min="3" max="3" width="9.109375" customWidth="1"/>
    <col min="4" max="5" width="7.6640625" customWidth="1"/>
    <col min="6" max="6" width="6.44140625" customWidth="1"/>
    <col min="7" max="7" width="3.44140625" customWidth="1"/>
    <col min="8" max="8" width="30.5546875" customWidth="1"/>
    <col min="9" max="9" width="8.6640625" customWidth="1"/>
    <col min="10" max="10" width="9.109375" customWidth="1"/>
    <col min="11" max="12" width="7.6640625" customWidth="1"/>
    <col min="13" max="13" width="6.44140625" customWidth="1"/>
  </cols>
  <sheetData>
    <row r="1" spans="1:13" ht="11.25" customHeight="1" thickBot="1">
      <c r="A1" s="1"/>
      <c r="B1" s="2" t="s">
        <v>0</v>
      </c>
      <c r="C1" s="3" t="s">
        <v>1</v>
      </c>
      <c r="D1" s="3" t="s">
        <v>2</v>
      </c>
      <c r="E1" s="3" t="s">
        <v>3</v>
      </c>
      <c r="F1" s="4" t="s">
        <v>4</v>
      </c>
      <c r="G1" s="104"/>
      <c r="H1" s="5"/>
      <c r="I1" s="2" t="s">
        <v>0</v>
      </c>
      <c r="J1" s="3" t="s">
        <v>1</v>
      </c>
      <c r="K1" s="3" t="s">
        <v>2</v>
      </c>
      <c r="L1" s="3" t="s">
        <v>3</v>
      </c>
      <c r="M1" s="4" t="s">
        <v>4</v>
      </c>
    </row>
    <row r="2" spans="1:13" ht="11.25" customHeight="1">
      <c r="A2" s="6" t="s">
        <v>5</v>
      </c>
      <c r="B2" s="7"/>
      <c r="C2" s="7"/>
      <c r="D2" s="7"/>
      <c r="E2" s="7"/>
      <c r="F2" s="8"/>
      <c r="G2" s="9"/>
      <c r="H2" s="6" t="s">
        <v>6</v>
      </c>
      <c r="I2" s="10"/>
      <c r="J2" s="11"/>
      <c r="K2" s="10"/>
      <c r="L2" s="11"/>
      <c r="M2" s="8"/>
    </row>
    <row r="3" spans="1:13" ht="11.25" customHeight="1">
      <c r="A3" s="12" t="s">
        <v>7</v>
      </c>
      <c r="B3" s="13">
        <v>21.25</v>
      </c>
      <c r="C3" s="14">
        <f>6*B3</f>
        <v>127.5</v>
      </c>
      <c r="D3" s="15">
        <v>0</v>
      </c>
      <c r="E3" s="16">
        <f>D3*C3</f>
        <v>0</v>
      </c>
      <c r="F3" s="17" t="s">
        <v>8</v>
      </c>
      <c r="G3" s="18"/>
      <c r="H3" s="12" t="s">
        <v>9</v>
      </c>
      <c r="I3" s="13">
        <v>19.600000000000001</v>
      </c>
      <c r="J3" s="13">
        <f t="shared" ref="J3:J6" si="0">6*I3</f>
        <v>117.60000000000001</v>
      </c>
      <c r="K3" s="15">
        <v>0</v>
      </c>
      <c r="L3" s="16">
        <f t="shared" ref="L3" si="1">K3*J3</f>
        <v>0</v>
      </c>
      <c r="M3" s="8">
        <v>1925</v>
      </c>
    </row>
    <row r="4" spans="1:13" ht="11.25" customHeight="1">
      <c r="A4" s="12" t="s">
        <v>10</v>
      </c>
      <c r="B4" s="13">
        <v>18.25</v>
      </c>
      <c r="C4" s="14">
        <f>6*B4</f>
        <v>109.5</v>
      </c>
      <c r="D4" s="15">
        <v>0</v>
      </c>
      <c r="E4" s="16">
        <f>D4*C4</f>
        <v>0</v>
      </c>
      <c r="F4" s="17" t="s">
        <v>11</v>
      </c>
      <c r="G4" s="19"/>
      <c r="H4" s="12" t="s">
        <v>12</v>
      </c>
      <c r="I4" s="13">
        <v>17.3</v>
      </c>
      <c r="J4" s="13">
        <f>6*I4</f>
        <v>103.80000000000001</v>
      </c>
      <c r="K4" s="15">
        <v>0</v>
      </c>
      <c r="L4" s="16">
        <f>K4*J4</f>
        <v>0</v>
      </c>
      <c r="M4" s="8">
        <v>1927</v>
      </c>
    </row>
    <row r="5" spans="1:13" ht="11.25" customHeight="1">
      <c r="A5" s="6" t="s">
        <v>13</v>
      </c>
      <c r="B5" s="20"/>
      <c r="C5" s="20"/>
      <c r="D5" s="21"/>
      <c r="E5" s="21"/>
      <c r="F5" s="22"/>
      <c r="G5" s="19"/>
      <c r="H5" s="12" t="s">
        <v>14</v>
      </c>
      <c r="I5" s="13">
        <v>15.9</v>
      </c>
      <c r="J5" s="13">
        <f>6*I5</f>
        <v>95.4</v>
      </c>
      <c r="K5" s="15">
        <v>0</v>
      </c>
      <c r="L5" s="16">
        <f>K5*J5</f>
        <v>0</v>
      </c>
      <c r="M5" s="8">
        <v>1926</v>
      </c>
    </row>
    <row r="6" spans="1:13" ht="11.25" customHeight="1">
      <c r="A6" s="23" t="s">
        <v>153</v>
      </c>
      <c r="B6" s="13">
        <v>18.100000000000001</v>
      </c>
      <c r="C6" s="13">
        <f>6*B6</f>
        <v>108.60000000000001</v>
      </c>
      <c r="D6" s="15">
        <v>0</v>
      </c>
      <c r="E6" s="16">
        <f>D6*C6</f>
        <v>0</v>
      </c>
      <c r="F6" s="8">
        <v>1707</v>
      </c>
      <c r="G6" s="19"/>
      <c r="H6" s="12" t="s">
        <v>15</v>
      </c>
      <c r="I6" s="13">
        <v>19.600000000000001</v>
      </c>
      <c r="J6" s="13">
        <f t="shared" si="0"/>
        <v>117.60000000000001</v>
      </c>
      <c r="K6" s="15">
        <v>0</v>
      </c>
      <c r="L6" s="16">
        <f>K6*J6</f>
        <v>0</v>
      </c>
      <c r="M6" s="8">
        <v>1922</v>
      </c>
    </row>
    <row r="7" spans="1:13" ht="11.25" customHeight="1">
      <c r="A7" s="6" t="s">
        <v>16</v>
      </c>
      <c r="B7" s="20"/>
      <c r="C7" s="20"/>
      <c r="D7" s="21"/>
      <c r="E7" s="21"/>
      <c r="F7" s="22"/>
      <c r="G7" s="19"/>
      <c r="H7" s="24" t="s">
        <v>17</v>
      </c>
      <c r="I7" s="25"/>
      <c r="J7" s="25"/>
      <c r="K7" s="25"/>
      <c r="L7" s="25"/>
      <c r="M7" s="22"/>
    </row>
    <row r="8" spans="1:13" ht="11.25" customHeight="1">
      <c r="A8" s="12" t="s">
        <v>18</v>
      </c>
      <c r="B8" s="13">
        <v>16</v>
      </c>
      <c r="C8" s="13">
        <f t="shared" ref="C8:C13" si="2">6*B8</f>
        <v>96</v>
      </c>
      <c r="D8" s="15">
        <v>0</v>
      </c>
      <c r="E8" s="16">
        <f t="shared" ref="E8:E13" si="3">D8*C8</f>
        <v>0</v>
      </c>
      <c r="F8" s="17" t="s">
        <v>19</v>
      </c>
      <c r="G8" s="19"/>
      <c r="H8" s="26" t="s">
        <v>20</v>
      </c>
      <c r="I8" s="27">
        <v>21.5</v>
      </c>
      <c r="J8" s="27">
        <f t="shared" ref="J8" si="4">6*I8</f>
        <v>129</v>
      </c>
      <c r="K8" s="28">
        <v>0</v>
      </c>
      <c r="L8" s="29">
        <f t="shared" ref="L8" si="5">K8*J8</f>
        <v>0</v>
      </c>
      <c r="M8" s="17" t="s">
        <v>21</v>
      </c>
    </row>
    <row r="9" spans="1:13" ht="11.25" customHeight="1">
      <c r="A9" s="12" t="s">
        <v>22</v>
      </c>
      <c r="B9" s="13">
        <v>17.5</v>
      </c>
      <c r="C9" s="13">
        <f t="shared" si="2"/>
        <v>105</v>
      </c>
      <c r="D9" s="15">
        <v>0</v>
      </c>
      <c r="E9" s="16">
        <f t="shared" si="3"/>
        <v>0</v>
      </c>
      <c r="F9" s="17" t="s">
        <v>23</v>
      </c>
      <c r="G9" s="19"/>
      <c r="H9" s="6" t="s">
        <v>24</v>
      </c>
      <c r="I9" s="32"/>
      <c r="J9" s="32"/>
      <c r="K9" s="33"/>
      <c r="L9" s="34"/>
      <c r="M9" s="17"/>
    </row>
    <row r="10" spans="1:13" ht="11.25" customHeight="1">
      <c r="A10" s="12" t="s">
        <v>25</v>
      </c>
      <c r="B10" s="13">
        <v>15.65</v>
      </c>
      <c r="C10" s="13">
        <f t="shared" si="2"/>
        <v>93.9</v>
      </c>
      <c r="D10" s="15">
        <v>0</v>
      </c>
      <c r="E10" s="16">
        <f t="shared" si="3"/>
        <v>0</v>
      </c>
      <c r="F10" s="17" t="s">
        <v>26</v>
      </c>
      <c r="G10" s="19"/>
      <c r="H10" s="30" t="s">
        <v>29</v>
      </c>
      <c r="I10" s="13">
        <v>19</v>
      </c>
      <c r="J10" s="13">
        <f>6*I10</f>
        <v>114</v>
      </c>
      <c r="K10" s="15">
        <v>0</v>
      </c>
      <c r="L10" s="16">
        <f>K10*J10</f>
        <v>0</v>
      </c>
      <c r="M10" s="8">
        <v>3412</v>
      </c>
    </row>
    <row r="11" spans="1:13" ht="11.25" customHeight="1">
      <c r="A11" s="12" t="s">
        <v>27</v>
      </c>
      <c r="B11" s="13">
        <v>17.649999999999999</v>
      </c>
      <c r="C11" s="13">
        <f t="shared" si="2"/>
        <v>105.89999999999999</v>
      </c>
      <c r="D11" s="15">
        <v>0</v>
      </c>
      <c r="E11" s="16">
        <f t="shared" si="3"/>
        <v>0</v>
      </c>
      <c r="F11" s="17" t="s">
        <v>28</v>
      </c>
      <c r="G11" s="35"/>
      <c r="H11" s="30" t="s">
        <v>32</v>
      </c>
      <c r="I11" s="13">
        <v>16</v>
      </c>
      <c r="J11" s="13">
        <f t="shared" ref="J11:J13" si="6">6*I11</f>
        <v>96</v>
      </c>
      <c r="K11" s="15">
        <v>0</v>
      </c>
      <c r="L11" s="16">
        <f t="shared" ref="L11:L13" si="7">K11*J11</f>
        <v>0</v>
      </c>
      <c r="M11" s="8">
        <v>3408</v>
      </c>
    </row>
    <row r="12" spans="1:13" ht="11.25" customHeight="1">
      <c r="A12" s="12" t="s">
        <v>30</v>
      </c>
      <c r="B12" s="13">
        <v>18.600000000000001</v>
      </c>
      <c r="C12" s="13">
        <f t="shared" si="2"/>
        <v>111.60000000000001</v>
      </c>
      <c r="D12" s="15">
        <v>0</v>
      </c>
      <c r="E12" s="16">
        <f t="shared" si="3"/>
        <v>0</v>
      </c>
      <c r="F12" s="17" t="s">
        <v>31</v>
      </c>
      <c r="G12" s="35"/>
      <c r="H12" s="30" t="s">
        <v>35</v>
      </c>
      <c r="I12" s="13">
        <v>18</v>
      </c>
      <c r="J12" s="13">
        <f t="shared" si="6"/>
        <v>108</v>
      </c>
      <c r="K12" s="15">
        <v>0</v>
      </c>
      <c r="L12" s="16">
        <f t="shared" si="7"/>
        <v>0</v>
      </c>
      <c r="M12" s="8">
        <v>3411</v>
      </c>
    </row>
    <row r="13" spans="1:13" ht="11.25" customHeight="1">
      <c r="A13" s="12" t="s">
        <v>33</v>
      </c>
      <c r="B13" s="13">
        <v>17.600000000000001</v>
      </c>
      <c r="C13" s="13">
        <f t="shared" si="2"/>
        <v>105.60000000000001</v>
      </c>
      <c r="D13" s="15">
        <v>0</v>
      </c>
      <c r="E13" s="16">
        <f t="shared" si="3"/>
        <v>0</v>
      </c>
      <c r="F13" s="17" t="s">
        <v>34</v>
      </c>
      <c r="G13" s="35"/>
      <c r="H13" s="30" t="s">
        <v>36</v>
      </c>
      <c r="I13" s="13">
        <v>15.8</v>
      </c>
      <c r="J13" s="13">
        <f t="shared" si="6"/>
        <v>94.800000000000011</v>
      </c>
      <c r="K13" s="15">
        <v>0</v>
      </c>
      <c r="L13" s="16">
        <f t="shared" si="7"/>
        <v>0</v>
      </c>
      <c r="M13" s="8">
        <v>3410</v>
      </c>
    </row>
    <row r="14" spans="1:13" ht="11.25" customHeight="1">
      <c r="A14" s="6" t="s">
        <v>37</v>
      </c>
      <c r="B14" s="36"/>
      <c r="C14" s="37"/>
      <c r="D14" s="38"/>
      <c r="E14" s="39"/>
      <c r="F14" s="17"/>
      <c r="G14" s="35"/>
      <c r="H14" s="6" t="s">
        <v>47</v>
      </c>
      <c r="I14" s="20"/>
      <c r="J14" s="20"/>
      <c r="K14" s="20"/>
      <c r="L14" s="20"/>
      <c r="M14" s="44"/>
    </row>
    <row r="15" spans="1:13" ht="11.25" customHeight="1">
      <c r="A15" s="30" t="s">
        <v>39</v>
      </c>
      <c r="B15" s="40">
        <v>16.899999999999999</v>
      </c>
      <c r="C15" s="41">
        <f>6*B15</f>
        <v>101.39999999999999</v>
      </c>
      <c r="D15" s="42">
        <v>0</v>
      </c>
      <c r="E15" s="43">
        <f t="shared" ref="E15:E16" si="8">C15*D15</f>
        <v>0</v>
      </c>
      <c r="F15" s="31">
        <v>3507</v>
      </c>
      <c r="G15" s="35"/>
      <c r="H15" s="23" t="s">
        <v>50</v>
      </c>
      <c r="I15" s="13">
        <v>25.3</v>
      </c>
      <c r="J15" s="13">
        <f t="shared" ref="J15:J17" si="9">6*I15</f>
        <v>151.80000000000001</v>
      </c>
      <c r="K15" s="15">
        <v>0</v>
      </c>
      <c r="L15" s="16">
        <f t="shared" ref="L15:L18" si="10">K15*J15</f>
        <v>0</v>
      </c>
      <c r="M15" s="45">
        <v>2604</v>
      </c>
    </row>
    <row r="16" spans="1:13" ht="11.25" customHeight="1">
      <c r="A16" s="30" t="s">
        <v>116</v>
      </c>
      <c r="B16" s="13">
        <v>16.899999999999999</v>
      </c>
      <c r="C16" s="14">
        <f>6*B16</f>
        <v>101.39999999999999</v>
      </c>
      <c r="D16" s="15">
        <v>0</v>
      </c>
      <c r="E16" s="16">
        <f t="shared" si="8"/>
        <v>0</v>
      </c>
      <c r="F16" s="31">
        <v>3508</v>
      </c>
      <c r="G16" s="35"/>
      <c r="H16" s="23" t="s">
        <v>52</v>
      </c>
      <c r="I16" s="13">
        <v>27</v>
      </c>
      <c r="J16" s="13">
        <f t="shared" si="9"/>
        <v>162</v>
      </c>
      <c r="K16" s="15">
        <v>0</v>
      </c>
      <c r="L16" s="29">
        <f t="shared" si="10"/>
        <v>0</v>
      </c>
      <c r="M16" s="17" t="s">
        <v>53</v>
      </c>
    </row>
    <row r="17" spans="1:13" ht="11.25" customHeight="1">
      <c r="A17" s="6" t="s">
        <v>44</v>
      </c>
      <c r="B17" s="20"/>
      <c r="C17" s="20"/>
      <c r="D17" s="21"/>
      <c r="E17" s="21"/>
      <c r="F17" s="22"/>
      <c r="G17" s="35"/>
      <c r="H17" s="23" t="s">
        <v>55</v>
      </c>
      <c r="I17" s="13">
        <v>28.2</v>
      </c>
      <c r="J17" s="13">
        <f t="shared" si="9"/>
        <v>169.2</v>
      </c>
      <c r="K17" s="15">
        <v>0</v>
      </c>
      <c r="L17" s="29">
        <f t="shared" si="10"/>
        <v>0</v>
      </c>
      <c r="M17" s="17" t="s">
        <v>56</v>
      </c>
    </row>
    <row r="18" spans="1:13" ht="11.25" customHeight="1">
      <c r="A18" s="12" t="s">
        <v>45</v>
      </c>
      <c r="B18" s="13">
        <v>19.75</v>
      </c>
      <c r="C18" s="14">
        <f>6*B18</f>
        <v>118.5</v>
      </c>
      <c r="D18" s="15">
        <v>0</v>
      </c>
      <c r="E18" s="16">
        <f>C18*D18</f>
        <v>0</v>
      </c>
      <c r="F18" s="17" t="s">
        <v>46</v>
      </c>
      <c r="G18" s="35"/>
      <c r="H18" s="23" t="s">
        <v>59</v>
      </c>
      <c r="I18" s="13">
        <v>25.45</v>
      </c>
      <c r="J18" s="13">
        <f t="shared" ref="J18:J23" si="11">6*I18</f>
        <v>152.69999999999999</v>
      </c>
      <c r="K18" s="15">
        <v>0</v>
      </c>
      <c r="L18" s="16">
        <f t="shared" si="10"/>
        <v>0</v>
      </c>
      <c r="M18" s="46">
        <v>2615</v>
      </c>
    </row>
    <row r="19" spans="1:13" ht="11.25" customHeight="1">
      <c r="A19" s="12" t="s">
        <v>48</v>
      </c>
      <c r="B19" s="13">
        <v>19.75</v>
      </c>
      <c r="C19" s="14">
        <f>6*B19</f>
        <v>118.5</v>
      </c>
      <c r="D19" s="15">
        <v>0</v>
      </c>
      <c r="E19" s="16">
        <f>C19*D19</f>
        <v>0</v>
      </c>
      <c r="F19" s="17" t="s">
        <v>49</v>
      </c>
      <c r="G19" s="35"/>
      <c r="H19" s="23" t="s">
        <v>169</v>
      </c>
      <c r="I19" s="13">
        <v>20.100000000000001</v>
      </c>
      <c r="J19" s="13">
        <f t="shared" si="11"/>
        <v>120.60000000000001</v>
      </c>
      <c r="K19" s="15">
        <v>0</v>
      </c>
      <c r="L19" s="29">
        <f t="shared" ref="L19:L23" si="12">K19*J19</f>
        <v>0</v>
      </c>
      <c r="M19" s="17" t="s">
        <v>170</v>
      </c>
    </row>
    <row r="20" spans="1:13" ht="11.25" customHeight="1">
      <c r="A20" s="6" t="s">
        <v>51</v>
      </c>
      <c r="B20" s="20"/>
      <c r="C20" s="20"/>
      <c r="D20" s="21"/>
      <c r="E20" s="21"/>
      <c r="F20" s="8"/>
      <c r="G20" s="35"/>
      <c r="H20" s="23" t="s">
        <v>171</v>
      </c>
      <c r="I20" s="13">
        <v>30.2</v>
      </c>
      <c r="J20" s="13">
        <f t="shared" si="11"/>
        <v>181.2</v>
      </c>
      <c r="K20" s="15">
        <v>0</v>
      </c>
      <c r="L20" s="29">
        <f t="shared" si="12"/>
        <v>0</v>
      </c>
      <c r="M20" s="17" t="s">
        <v>172</v>
      </c>
    </row>
    <row r="21" spans="1:13" ht="11.25" customHeight="1">
      <c r="A21" s="12" t="s">
        <v>54</v>
      </c>
      <c r="B21" s="13">
        <v>22.35</v>
      </c>
      <c r="C21" s="13">
        <f>6*B21</f>
        <v>134.10000000000002</v>
      </c>
      <c r="D21" s="15">
        <v>0</v>
      </c>
      <c r="E21" s="16">
        <f>C21*D21</f>
        <v>0</v>
      </c>
      <c r="F21" s="8">
        <v>4000</v>
      </c>
      <c r="G21" s="35"/>
      <c r="H21" s="23" t="s">
        <v>173</v>
      </c>
      <c r="I21" s="13">
        <v>25</v>
      </c>
      <c r="J21" s="13">
        <f t="shared" si="11"/>
        <v>150</v>
      </c>
      <c r="K21" s="15">
        <v>0</v>
      </c>
      <c r="L21" s="29">
        <f t="shared" si="12"/>
        <v>0</v>
      </c>
      <c r="M21" s="17" t="s">
        <v>174</v>
      </c>
    </row>
    <row r="22" spans="1:13" ht="11.25" customHeight="1">
      <c r="A22" s="12" t="s">
        <v>57</v>
      </c>
      <c r="B22" s="13">
        <v>20.5</v>
      </c>
      <c r="C22" s="14">
        <f>6*B22</f>
        <v>123</v>
      </c>
      <c r="D22" s="15">
        <v>0</v>
      </c>
      <c r="E22" s="16">
        <f>C22*D22</f>
        <v>0</v>
      </c>
      <c r="F22" s="46">
        <v>4001</v>
      </c>
      <c r="G22" s="35"/>
      <c r="H22" s="23" t="s">
        <v>175</v>
      </c>
      <c r="I22" s="13">
        <v>26.7</v>
      </c>
      <c r="J22" s="13">
        <f t="shared" si="11"/>
        <v>160.19999999999999</v>
      </c>
      <c r="K22" s="15">
        <v>0</v>
      </c>
      <c r="L22" s="29">
        <f t="shared" si="12"/>
        <v>0</v>
      </c>
      <c r="M22" s="17" t="s">
        <v>176</v>
      </c>
    </row>
    <row r="23" spans="1:13" ht="11.25" customHeight="1">
      <c r="A23" s="12" t="s">
        <v>58</v>
      </c>
      <c r="B23" s="13">
        <v>20</v>
      </c>
      <c r="C23" s="14">
        <f>6*B23</f>
        <v>120</v>
      </c>
      <c r="D23" s="15">
        <v>0</v>
      </c>
      <c r="E23" s="16">
        <f>C23*D23</f>
        <v>0</v>
      </c>
      <c r="F23" s="46">
        <v>4003</v>
      </c>
      <c r="G23" s="35"/>
      <c r="H23" s="23" t="s">
        <v>178</v>
      </c>
      <c r="I23" s="13">
        <v>23.85</v>
      </c>
      <c r="J23" s="13">
        <f t="shared" si="11"/>
        <v>143.10000000000002</v>
      </c>
      <c r="K23" s="15">
        <v>0</v>
      </c>
      <c r="L23" s="29">
        <f t="shared" si="12"/>
        <v>0</v>
      </c>
      <c r="M23" s="17" t="s">
        <v>177</v>
      </c>
    </row>
    <row r="24" spans="1:13" ht="11.25" customHeight="1">
      <c r="A24" s="6" t="s">
        <v>60</v>
      </c>
      <c r="B24" s="7"/>
      <c r="C24" s="7"/>
      <c r="D24" s="47"/>
      <c r="E24" s="47"/>
      <c r="F24" s="8"/>
      <c r="G24" s="35"/>
      <c r="H24" s="6" t="s">
        <v>62</v>
      </c>
      <c r="I24" s="10"/>
      <c r="J24" s="10"/>
      <c r="K24" s="48"/>
      <c r="L24" s="34"/>
      <c r="M24" s="17"/>
    </row>
    <row r="25" spans="1:13" ht="11.25" customHeight="1">
      <c r="A25" s="12" t="s">
        <v>61</v>
      </c>
      <c r="B25" s="13">
        <v>22</v>
      </c>
      <c r="C25" s="13">
        <f>6*B25</f>
        <v>132</v>
      </c>
      <c r="D25" s="15">
        <v>0</v>
      </c>
      <c r="E25" s="16">
        <f>D25*C25</f>
        <v>0</v>
      </c>
      <c r="F25" s="46">
        <v>2005</v>
      </c>
      <c r="G25" s="35"/>
      <c r="H25" s="23" t="s">
        <v>193</v>
      </c>
      <c r="I25" s="13">
        <v>18.95</v>
      </c>
      <c r="J25" s="13">
        <f t="shared" ref="J25:J29" si="13">6*I25</f>
        <v>113.69999999999999</v>
      </c>
      <c r="K25" s="15">
        <v>0</v>
      </c>
      <c r="L25" s="16">
        <f t="shared" ref="L25:L29" si="14">K25*J25</f>
        <v>0</v>
      </c>
      <c r="M25" s="31" t="s">
        <v>64</v>
      </c>
    </row>
    <row r="26" spans="1:13" ht="11.25" customHeight="1">
      <c r="A26" s="12" t="s">
        <v>63</v>
      </c>
      <c r="B26" s="13">
        <v>19.55</v>
      </c>
      <c r="C26" s="13">
        <f>6*B26</f>
        <v>117.30000000000001</v>
      </c>
      <c r="D26" s="15">
        <v>0</v>
      </c>
      <c r="E26" s="16">
        <f>D26*C26</f>
        <v>0</v>
      </c>
      <c r="F26" s="46">
        <v>2011</v>
      </c>
      <c r="G26" s="35"/>
      <c r="H26" s="23" t="s">
        <v>65</v>
      </c>
      <c r="I26" s="13">
        <v>20.350000000000001</v>
      </c>
      <c r="J26" s="13">
        <f t="shared" si="13"/>
        <v>122.10000000000001</v>
      </c>
      <c r="K26" s="15">
        <v>0</v>
      </c>
      <c r="L26" s="29">
        <f t="shared" si="14"/>
        <v>0</v>
      </c>
      <c r="M26" s="17" t="s">
        <v>66</v>
      </c>
    </row>
    <row r="27" spans="1:13" ht="11.25" customHeight="1">
      <c r="A27" s="6" t="s">
        <v>67</v>
      </c>
      <c r="B27" s="10"/>
      <c r="C27" s="51"/>
      <c r="D27" s="48"/>
      <c r="E27" s="52"/>
      <c r="F27" s="17"/>
      <c r="G27" s="35"/>
      <c r="H27" s="23" t="s">
        <v>68</v>
      </c>
      <c r="I27" s="13">
        <v>20.350000000000001</v>
      </c>
      <c r="J27" s="13">
        <f t="shared" si="13"/>
        <v>122.10000000000001</v>
      </c>
      <c r="K27" s="15">
        <v>0</v>
      </c>
      <c r="L27" s="29">
        <f t="shared" si="14"/>
        <v>0</v>
      </c>
      <c r="M27" s="17" t="s">
        <v>69</v>
      </c>
    </row>
    <row r="28" spans="1:13" ht="11.25" customHeight="1">
      <c r="A28" s="12" t="s">
        <v>70</v>
      </c>
      <c r="B28" s="13">
        <v>20.75</v>
      </c>
      <c r="C28" s="14">
        <f t="shared" ref="C28:C29" si="15">6*B28</f>
        <v>124.5</v>
      </c>
      <c r="D28" s="15">
        <v>0</v>
      </c>
      <c r="E28" s="16">
        <f t="shared" ref="E28:E34" si="16">D28*C28</f>
        <v>0</v>
      </c>
      <c r="F28" s="17" t="s">
        <v>71</v>
      </c>
      <c r="G28" s="35"/>
      <c r="H28" s="23" t="s">
        <v>72</v>
      </c>
      <c r="I28" s="40">
        <v>20.25</v>
      </c>
      <c r="J28" s="40">
        <f t="shared" si="13"/>
        <v>121.5</v>
      </c>
      <c r="K28" s="42">
        <v>0</v>
      </c>
      <c r="L28" s="53">
        <f t="shared" si="14"/>
        <v>0</v>
      </c>
      <c r="M28" s="46" t="s">
        <v>73</v>
      </c>
    </row>
    <row r="29" spans="1:13" ht="11.25" customHeight="1">
      <c r="A29" s="12" t="s">
        <v>74</v>
      </c>
      <c r="B29" s="13">
        <v>23.7</v>
      </c>
      <c r="C29" s="14">
        <f t="shared" si="15"/>
        <v>142.19999999999999</v>
      </c>
      <c r="D29" s="15">
        <v>0</v>
      </c>
      <c r="E29" s="16">
        <f t="shared" si="16"/>
        <v>0</v>
      </c>
      <c r="F29" s="17" t="s">
        <v>75</v>
      </c>
      <c r="G29" s="35"/>
      <c r="H29" s="23" t="s">
        <v>76</v>
      </c>
      <c r="I29" s="40">
        <v>18.100000000000001</v>
      </c>
      <c r="J29" s="40">
        <f t="shared" si="13"/>
        <v>108.60000000000001</v>
      </c>
      <c r="K29" s="42">
        <v>0</v>
      </c>
      <c r="L29" s="53">
        <f t="shared" si="14"/>
        <v>0</v>
      </c>
      <c r="M29" s="31" t="s">
        <v>77</v>
      </c>
    </row>
    <row r="30" spans="1:13" ht="11.25" customHeight="1">
      <c r="A30" s="12" t="s">
        <v>78</v>
      </c>
      <c r="B30" s="13">
        <v>21.25</v>
      </c>
      <c r="C30" s="14">
        <f>6*B30</f>
        <v>127.5</v>
      </c>
      <c r="D30" s="15">
        <v>0</v>
      </c>
      <c r="E30" s="16">
        <f t="shared" si="16"/>
        <v>0</v>
      </c>
      <c r="F30" s="17" t="s">
        <v>79</v>
      </c>
      <c r="G30" s="35"/>
      <c r="H30" s="6" t="s">
        <v>80</v>
      </c>
      <c r="I30" s="10"/>
      <c r="J30" s="10"/>
      <c r="K30" s="48"/>
      <c r="L30" s="34"/>
      <c r="M30" s="17"/>
    </row>
    <row r="31" spans="1:13" ht="11.25" customHeight="1">
      <c r="A31" s="12" t="s">
        <v>195</v>
      </c>
      <c r="B31" s="13">
        <v>22.1</v>
      </c>
      <c r="C31" s="14">
        <f t="shared" ref="C31" si="17">6*B31</f>
        <v>132.60000000000002</v>
      </c>
      <c r="D31" s="15">
        <v>0</v>
      </c>
      <c r="E31" s="16">
        <f t="shared" si="16"/>
        <v>0</v>
      </c>
      <c r="F31" s="17" t="s">
        <v>196</v>
      </c>
      <c r="G31" s="35"/>
      <c r="H31" s="23" t="s">
        <v>81</v>
      </c>
      <c r="I31" s="13">
        <v>14.25</v>
      </c>
      <c r="J31" s="13">
        <f t="shared" ref="J31:J36" si="18">6*I31</f>
        <v>85.5</v>
      </c>
      <c r="K31" s="15">
        <v>0</v>
      </c>
      <c r="L31" s="29">
        <f t="shared" ref="L31:L36" si="19">K31*J31</f>
        <v>0</v>
      </c>
      <c r="M31" s="17" t="s">
        <v>82</v>
      </c>
    </row>
    <row r="32" spans="1:13" ht="11.25" customHeight="1">
      <c r="A32" s="12" t="s">
        <v>87</v>
      </c>
      <c r="B32" s="13">
        <v>21.85</v>
      </c>
      <c r="C32" s="14">
        <f>6*B32</f>
        <v>131.10000000000002</v>
      </c>
      <c r="D32" s="15">
        <v>0</v>
      </c>
      <c r="E32" s="16">
        <f t="shared" si="16"/>
        <v>0</v>
      </c>
      <c r="F32" s="17" t="s">
        <v>88</v>
      </c>
      <c r="G32" s="35"/>
      <c r="H32" s="23" t="s">
        <v>83</v>
      </c>
      <c r="I32" s="13">
        <v>14.75</v>
      </c>
      <c r="J32" s="13">
        <f t="shared" si="18"/>
        <v>88.5</v>
      </c>
      <c r="K32" s="15">
        <v>0</v>
      </c>
      <c r="L32" s="29">
        <f t="shared" si="19"/>
        <v>0</v>
      </c>
      <c r="M32" s="17" t="s">
        <v>84</v>
      </c>
    </row>
    <row r="33" spans="1:13" ht="11.25" customHeight="1">
      <c r="A33" s="12" t="s">
        <v>93</v>
      </c>
      <c r="B33" s="13">
        <v>16.2</v>
      </c>
      <c r="C33" s="14">
        <f t="shared" ref="C33:C34" si="20">6*B33</f>
        <v>97.199999999999989</v>
      </c>
      <c r="D33" s="15">
        <v>0</v>
      </c>
      <c r="E33" s="16">
        <f t="shared" si="16"/>
        <v>0</v>
      </c>
      <c r="F33" s="17" t="s">
        <v>94</v>
      </c>
      <c r="G33" s="35"/>
      <c r="H33" s="23" t="s">
        <v>85</v>
      </c>
      <c r="I33" s="13">
        <v>15</v>
      </c>
      <c r="J33" s="13">
        <f t="shared" si="18"/>
        <v>90</v>
      </c>
      <c r="K33" s="15">
        <v>0</v>
      </c>
      <c r="L33" s="29">
        <f t="shared" si="19"/>
        <v>0</v>
      </c>
      <c r="M33" s="17" t="s">
        <v>86</v>
      </c>
    </row>
    <row r="34" spans="1:13" ht="11.25" customHeight="1">
      <c r="A34" s="12" t="s">
        <v>97</v>
      </c>
      <c r="B34" s="13">
        <v>23.65</v>
      </c>
      <c r="C34" s="14">
        <f t="shared" si="20"/>
        <v>141.89999999999998</v>
      </c>
      <c r="D34" s="15">
        <v>0</v>
      </c>
      <c r="E34" s="16">
        <f t="shared" si="16"/>
        <v>0</v>
      </c>
      <c r="F34" s="17" t="s">
        <v>98</v>
      </c>
      <c r="G34" s="127"/>
      <c r="H34" s="54" t="s">
        <v>89</v>
      </c>
      <c r="I34" s="13">
        <v>14.45</v>
      </c>
      <c r="J34" s="13">
        <f t="shared" si="18"/>
        <v>86.699999999999989</v>
      </c>
      <c r="K34" s="15">
        <v>0</v>
      </c>
      <c r="L34" s="29">
        <f t="shared" si="19"/>
        <v>0</v>
      </c>
      <c r="M34" s="17" t="s">
        <v>90</v>
      </c>
    </row>
    <row r="35" spans="1:13" ht="11.25" customHeight="1">
      <c r="A35" s="12" t="s">
        <v>197</v>
      </c>
      <c r="B35" s="13">
        <v>22.1</v>
      </c>
      <c r="C35" s="14">
        <v>132.6</v>
      </c>
      <c r="D35" s="15">
        <v>0</v>
      </c>
      <c r="E35" s="16">
        <f>D35*C35</f>
        <v>0</v>
      </c>
      <c r="F35" s="17" t="s">
        <v>198</v>
      </c>
      <c r="G35" s="127"/>
      <c r="H35" s="23" t="s">
        <v>91</v>
      </c>
      <c r="I35" s="13">
        <v>14.95</v>
      </c>
      <c r="J35" s="13">
        <f t="shared" si="18"/>
        <v>89.699999999999989</v>
      </c>
      <c r="K35" s="15">
        <v>0</v>
      </c>
      <c r="L35" s="29">
        <f t="shared" si="19"/>
        <v>0</v>
      </c>
      <c r="M35" s="17" t="s">
        <v>92</v>
      </c>
    </row>
    <row r="36" spans="1:13" ht="11.25" customHeight="1">
      <c r="A36" s="12" t="s">
        <v>220</v>
      </c>
      <c r="B36" s="13">
        <v>37.1</v>
      </c>
      <c r="C36" s="14">
        <v>222.6</v>
      </c>
      <c r="D36" s="15">
        <v>0</v>
      </c>
      <c r="E36" s="16">
        <f>D36*C36</f>
        <v>0</v>
      </c>
      <c r="F36" s="17" t="s">
        <v>199</v>
      </c>
      <c r="G36" s="127"/>
      <c r="H36" s="54" t="s">
        <v>95</v>
      </c>
      <c r="I36" s="55">
        <v>15.45</v>
      </c>
      <c r="J36" s="55">
        <f t="shared" si="18"/>
        <v>92.699999999999989</v>
      </c>
      <c r="K36" s="56">
        <v>0</v>
      </c>
      <c r="L36" s="57">
        <f t="shared" si="19"/>
        <v>0</v>
      </c>
      <c r="M36" s="17" t="s">
        <v>96</v>
      </c>
    </row>
    <row r="37" spans="1:13" ht="11.25" customHeight="1">
      <c r="A37" s="61" t="s">
        <v>100</v>
      </c>
      <c r="B37" s="10"/>
      <c r="C37" s="51"/>
      <c r="D37" s="48"/>
      <c r="E37" s="52"/>
      <c r="F37" s="17"/>
      <c r="G37" s="127"/>
      <c r="H37" s="61" t="s">
        <v>99</v>
      </c>
      <c r="I37" s="58"/>
      <c r="J37" s="58"/>
      <c r="K37" s="59"/>
      <c r="L37" s="60"/>
      <c r="M37" s="17"/>
    </row>
    <row r="38" spans="1:13" ht="11.25" customHeight="1">
      <c r="A38" s="12" t="s">
        <v>103</v>
      </c>
      <c r="B38" s="13">
        <v>21.25</v>
      </c>
      <c r="C38" s="14">
        <v>127.5</v>
      </c>
      <c r="D38" s="15">
        <v>0</v>
      </c>
      <c r="E38" s="16">
        <f>D38*C38</f>
        <v>0</v>
      </c>
      <c r="F38" s="17" t="s">
        <v>104</v>
      </c>
      <c r="G38" s="20"/>
      <c r="H38" s="23" t="s">
        <v>101</v>
      </c>
      <c r="I38" s="13">
        <v>21.7</v>
      </c>
      <c r="J38" s="13">
        <f>6*I38</f>
        <v>130.19999999999999</v>
      </c>
      <c r="K38" s="15">
        <v>0</v>
      </c>
      <c r="L38" s="16">
        <f>K38*J38</f>
        <v>0</v>
      </c>
      <c r="M38" s="17" t="s">
        <v>102</v>
      </c>
    </row>
    <row r="39" spans="1:13" ht="11.25" customHeight="1">
      <c r="A39" s="12" t="s">
        <v>107</v>
      </c>
      <c r="B39" s="13">
        <v>21.25</v>
      </c>
      <c r="C39" s="14">
        <v>127.5</v>
      </c>
      <c r="D39" s="15">
        <v>0</v>
      </c>
      <c r="E39" s="16">
        <f>D39*C39</f>
        <v>0</v>
      </c>
      <c r="F39" s="17" t="s">
        <v>108</v>
      </c>
      <c r="G39" s="20"/>
      <c r="H39" s="23" t="s">
        <v>105</v>
      </c>
      <c r="I39" s="13">
        <v>20.350000000000001</v>
      </c>
      <c r="J39" s="13">
        <f>6*I39</f>
        <v>122.10000000000001</v>
      </c>
      <c r="K39" s="15">
        <v>0</v>
      </c>
      <c r="L39" s="16">
        <f>K39*J39</f>
        <v>0</v>
      </c>
      <c r="M39" s="17" t="s">
        <v>106</v>
      </c>
    </row>
    <row r="40" spans="1:13" ht="11.25" customHeight="1">
      <c r="A40" s="6" t="s">
        <v>38</v>
      </c>
      <c r="B40" s="20"/>
      <c r="C40" s="20"/>
      <c r="D40" s="20"/>
      <c r="E40" s="20"/>
      <c r="F40" s="22"/>
      <c r="G40" s="20"/>
      <c r="H40" s="54" t="s">
        <v>109</v>
      </c>
      <c r="I40" s="13">
        <v>20.350000000000001</v>
      </c>
      <c r="J40" s="13">
        <f>6*I40</f>
        <v>122.10000000000001</v>
      </c>
      <c r="K40" s="15">
        <v>0</v>
      </c>
      <c r="L40" s="16">
        <f>K40*J40</f>
        <v>0</v>
      </c>
      <c r="M40" s="17" t="s">
        <v>110</v>
      </c>
    </row>
    <row r="41" spans="1:13" ht="11.25" customHeight="1">
      <c r="A41" s="12" t="s">
        <v>40</v>
      </c>
      <c r="B41" s="13">
        <v>22</v>
      </c>
      <c r="C41" s="13">
        <f t="shared" ref="C41:C42" si="21">6*B41</f>
        <v>132</v>
      </c>
      <c r="D41" s="15">
        <v>0</v>
      </c>
      <c r="E41" s="16">
        <f t="shared" ref="E41:E42" si="22">D41*C41</f>
        <v>0</v>
      </c>
      <c r="F41" s="17" t="s">
        <v>41</v>
      </c>
      <c r="G41" s="20"/>
      <c r="H41" s="54" t="s">
        <v>111</v>
      </c>
      <c r="I41" s="13">
        <v>20.350000000000001</v>
      </c>
      <c r="J41" s="13">
        <f>6*I41</f>
        <v>122.10000000000001</v>
      </c>
      <c r="K41" s="15">
        <v>0</v>
      </c>
      <c r="L41" s="16">
        <f>K41*J41</f>
        <v>0</v>
      </c>
      <c r="M41" s="17" t="s">
        <v>112</v>
      </c>
    </row>
    <row r="42" spans="1:13" ht="11.25" customHeight="1">
      <c r="A42" s="12" t="s">
        <v>42</v>
      </c>
      <c r="B42" s="13">
        <v>24.7</v>
      </c>
      <c r="C42" s="13">
        <f t="shared" si="21"/>
        <v>148.19999999999999</v>
      </c>
      <c r="D42" s="15">
        <v>0</v>
      </c>
      <c r="E42" s="16">
        <f t="shared" si="22"/>
        <v>0</v>
      </c>
      <c r="F42" s="17" t="s">
        <v>43</v>
      </c>
      <c r="G42" s="20"/>
      <c r="H42" s="23" t="s">
        <v>113</v>
      </c>
      <c r="I42" s="13">
        <v>32.5</v>
      </c>
      <c r="J42" s="13">
        <f>4*I42</f>
        <v>130</v>
      </c>
      <c r="K42" s="15">
        <v>0</v>
      </c>
      <c r="L42" s="16">
        <f>K42*J42</f>
        <v>0</v>
      </c>
      <c r="M42" s="17" t="s">
        <v>114</v>
      </c>
    </row>
    <row r="43" spans="1:13" ht="11.25" customHeight="1">
      <c r="A43" s="6" t="s">
        <v>179</v>
      </c>
      <c r="B43" s="32"/>
      <c r="C43" s="32"/>
      <c r="D43" s="33"/>
      <c r="E43" s="34"/>
      <c r="F43" s="17"/>
      <c r="G43" s="62"/>
      <c r="H43" s="110" t="s">
        <v>157</v>
      </c>
      <c r="I43" s="10"/>
      <c r="J43" s="55"/>
      <c r="K43" s="48"/>
      <c r="L43" s="16"/>
      <c r="M43" s="17"/>
    </row>
    <row r="44" spans="1:13" ht="11.25" customHeight="1">
      <c r="A44" s="30" t="s">
        <v>180</v>
      </c>
      <c r="B44" s="27">
        <v>25.8</v>
      </c>
      <c r="C44" s="27">
        <f>6*B44</f>
        <v>154.80000000000001</v>
      </c>
      <c r="D44" s="28">
        <v>0</v>
      </c>
      <c r="E44" s="29">
        <f>D44*C44</f>
        <v>0</v>
      </c>
      <c r="F44" s="17" t="s">
        <v>181</v>
      </c>
      <c r="G44" s="20"/>
      <c r="H44" s="23" t="s">
        <v>158</v>
      </c>
      <c r="I44" s="75">
        <v>25.7</v>
      </c>
      <c r="J44" s="13">
        <f>6*I44</f>
        <v>154.19999999999999</v>
      </c>
      <c r="K44" s="49">
        <v>0</v>
      </c>
      <c r="L44" s="16">
        <f t="shared" ref="L44:L48" si="23">K44*J44</f>
        <v>0</v>
      </c>
      <c r="M44" s="17" t="s">
        <v>161</v>
      </c>
    </row>
    <row r="45" spans="1:13" ht="11.25" customHeight="1">
      <c r="A45" s="30" t="s">
        <v>182</v>
      </c>
      <c r="B45" s="27">
        <v>23.35</v>
      </c>
      <c r="C45" s="27">
        <f>6*B45</f>
        <v>140.10000000000002</v>
      </c>
      <c r="D45" s="28">
        <v>0</v>
      </c>
      <c r="E45" s="29">
        <f>D45*C45</f>
        <v>0</v>
      </c>
      <c r="F45" s="17" t="s">
        <v>183</v>
      </c>
      <c r="G45" s="20"/>
      <c r="H45" s="23" t="s">
        <v>159</v>
      </c>
      <c r="I45" s="13">
        <v>20.9</v>
      </c>
      <c r="J45" s="40">
        <f>6*I45</f>
        <v>125.39999999999999</v>
      </c>
      <c r="K45" s="15">
        <v>0</v>
      </c>
      <c r="L45" s="16">
        <f t="shared" si="23"/>
        <v>0</v>
      </c>
      <c r="M45" s="17" t="s">
        <v>160</v>
      </c>
    </row>
    <row r="46" spans="1:13" ht="11.25" customHeight="1">
      <c r="A46" s="12" t="s">
        <v>194</v>
      </c>
      <c r="B46" s="13">
        <v>16.45</v>
      </c>
      <c r="C46" s="14">
        <f>6*B46</f>
        <v>98.699999999999989</v>
      </c>
      <c r="D46" s="15">
        <v>0</v>
      </c>
      <c r="E46" s="112">
        <f>D46*C46</f>
        <v>0</v>
      </c>
      <c r="F46" s="17" t="s">
        <v>184</v>
      </c>
      <c r="G46" s="20"/>
      <c r="H46" s="23" t="s">
        <v>87</v>
      </c>
      <c r="I46" s="13">
        <v>18.3</v>
      </c>
      <c r="J46" s="13">
        <f>6*I46</f>
        <v>109.80000000000001</v>
      </c>
      <c r="K46" s="15">
        <v>0</v>
      </c>
      <c r="L46" s="16">
        <f t="shared" si="23"/>
        <v>0</v>
      </c>
      <c r="M46" s="17" t="s">
        <v>162</v>
      </c>
    </row>
    <row r="47" spans="1:13" ht="11.25" customHeight="1">
      <c r="A47" s="61" t="s">
        <v>202</v>
      </c>
      <c r="B47" s="58"/>
      <c r="C47" s="119"/>
      <c r="D47" s="59"/>
      <c r="E47" s="120"/>
      <c r="F47" s="17"/>
      <c r="G47" s="20"/>
      <c r="H47" s="23" t="s">
        <v>163</v>
      </c>
      <c r="I47" s="13">
        <v>18.399999999999999</v>
      </c>
      <c r="J47" s="13">
        <f>6*I47</f>
        <v>110.39999999999999</v>
      </c>
      <c r="K47" s="15">
        <v>0</v>
      </c>
      <c r="L47" s="16">
        <f t="shared" si="23"/>
        <v>0</v>
      </c>
      <c r="M47" s="17" t="s">
        <v>164</v>
      </c>
    </row>
    <row r="48" spans="1:13" ht="11.25" customHeight="1">
      <c r="A48" s="12" t="s">
        <v>204</v>
      </c>
      <c r="B48" s="13">
        <v>20.5</v>
      </c>
      <c r="C48" s="14">
        <f>6*B48</f>
        <v>123</v>
      </c>
      <c r="D48" s="15">
        <v>0</v>
      </c>
      <c r="E48" s="112">
        <f>D48*C48</f>
        <v>0</v>
      </c>
      <c r="F48" s="17" t="s">
        <v>203</v>
      </c>
      <c r="G48" s="20"/>
      <c r="H48" s="23" t="s">
        <v>165</v>
      </c>
      <c r="I48" s="13">
        <v>18.5</v>
      </c>
      <c r="J48" s="13">
        <f>6*I48</f>
        <v>111</v>
      </c>
      <c r="K48" s="15">
        <v>0</v>
      </c>
      <c r="L48" s="16">
        <f t="shared" si="23"/>
        <v>0</v>
      </c>
      <c r="M48" s="17" t="s">
        <v>166</v>
      </c>
    </row>
    <row r="49" spans="1:13" ht="11.25" customHeight="1">
      <c r="A49" s="12" t="s">
        <v>206</v>
      </c>
      <c r="B49" s="13">
        <v>19.95</v>
      </c>
      <c r="C49" s="14">
        <f>6*B49</f>
        <v>119.69999999999999</v>
      </c>
      <c r="D49" s="15">
        <v>0</v>
      </c>
      <c r="E49" s="112">
        <f>D49*C49</f>
        <v>0</v>
      </c>
      <c r="F49" s="17" t="s">
        <v>205</v>
      </c>
      <c r="G49" s="20"/>
      <c r="H49" s="110" t="s">
        <v>209</v>
      </c>
      <c r="I49" s="10"/>
      <c r="J49" s="10"/>
      <c r="K49" s="48"/>
      <c r="L49" s="52"/>
      <c r="M49" s="17"/>
    </row>
    <row r="50" spans="1:13" ht="11.25" customHeight="1">
      <c r="A50" s="12" t="s">
        <v>207</v>
      </c>
      <c r="B50" s="13">
        <v>20.95</v>
      </c>
      <c r="C50" s="14">
        <f>6*B50</f>
        <v>125.69999999999999</v>
      </c>
      <c r="D50" s="15">
        <v>0</v>
      </c>
      <c r="E50" s="112">
        <f>D50*C50</f>
        <v>0</v>
      </c>
      <c r="F50" s="17" t="s">
        <v>208</v>
      </c>
      <c r="G50" s="20"/>
      <c r="H50" s="23" t="s">
        <v>210</v>
      </c>
      <c r="I50" s="13">
        <v>21.05</v>
      </c>
      <c r="J50" s="13">
        <f>6*I50</f>
        <v>126.30000000000001</v>
      </c>
      <c r="K50" s="15">
        <v>0</v>
      </c>
      <c r="L50" s="16">
        <f>K50*I50</f>
        <v>0</v>
      </c>
      <c r="M50" s="17" t="s">
        <v>211</v>
      </c>
    </row>
    <row r="51" spans="1:13" ht="11.25" customHeight="1" thickBot="1">
      <c r="A51" s="63"/>
      <c r="B51" s="64"/>
      <c r="C51" s="121"/>
      <c r="D51" s="67"/>
      <c r="E51" s="122"/>
      <c r="F51" s="65"/>
      <c r="G51" s="20"/>
      <c r="H51" s="66" t="s">
        <v>212</v>
      </c>
      <c r="I51" s="123">
        <v>22.15</v>
      </c>
      <c r="J51" s="123">
        <f>6*I51</f>
        <v>132.89999999999998</v>
      </c>
      <c r="K51" s="124">
        <v>0</v>
      </c>
      <c r="L51" s="125">
        <f>K51*K51</f>
        <v>0</v>
      </c>
      <c r="M51" s="126" t="s">
        <v>213</v>
      </c>
    </row>
    <row r="52" spans="1:13" ht="11.25" customHeight="1">
      <c r="A52" s="105"/>
      <c r="B52" s="68" t="s">
        <v>0</v>
      </c>
      <c r="C52" s="68" t="s">
        <v>1</v>
      </c>
      <c r="D52" s="68" t="s">
        <v>2</v>
      </c>
      <c r="E52" s="68" t="s">
        <v>3</v>
      </c>
      <c r="F52" s="106" t="s">
        <v>4</v>
      </c>
      <c r="G52" s="20"/>
      <c r="H52" s="20"/>
      <c r="I52" s="10"/>
      <c r="J52" s="10"/>
      <c r="K52" s="48"/>
      <c r="L52" s="34"/>
      <c r="M52" s="69"/>
    </row>
    <row r="53" spans="1:13" ht="11.25" customHeight="1">
      <c r="A53" s="107" t="s">
        <v>115</v>
      </c>
      <c r="B53" s="70"/>
      <c r="C53" s="70"/>
      <c r="D53" s="70"/>
      <c r="E53" s="70"/>
      <c r="F53" s="8"/>
      <c r="G53" s="20"/>
      <c r="H53" s="20"/>
      <c r="I53" s="10"/>
      <c r="J53" s="10"/>
      <c r="K53" s="48"/>
      <c r="L53" s="34"/>
      <c r="M53" s="69"/>
    </row>
    <row r="54" spans="1:13" ht="11.25" customHeight="1">
      <c r="A54" s="26" t="s">
        <v>20</v>
      </c>
      <c r="B54" s="27">
        <v>18.75</v>
      </c>
      <c r="C54" s="27">
        <f t="shared" ref="C54:C57" si="24">6*B54</f>
        <v>112.5</v>
      </c>
      <c r="D54" s="28">
        <v>0</v>
      </c>
      <c r="E54" s="29">
        <f t="shared" ref="E54:E57" si="25">D54*C54</f>
        <v>0</v>
      </c>
      <c r="F54" s="46">
        <v>2103</v>
      </c>
      <c r="G54" s="20"/>
      <c r="H54" s="71"/>
      <c r="I54" s="20"/>
      <c r="J54" s="10"/>
      <c r="K54" s="48"/>
      <c r="L54" s="34"/>
      <c r="M54" s="69"/>
    </row>
    <row r="55" spans="1:13" ht="11.25" customHeight="1">
      <c r="A55" s="26" t="s">
        <v>116</v>
      </c>
      <c r="B55" s="27">
        <v>18.5</v>
      </c>
      <c r="C55" s="27">
        <f>6*B55</f>
        <v>111</v>
      </c>
      <c r="D55" s="28">
        <v>0</v>
      </c>
      <c r="E55" s="29">
        <f t="shared" si="25"/>
        <v>0</v>
      </c>
      <c r="F55" s="46">
        <v>2112</v>
      </c>
      <c r="G55" s="20"/>
      <c r="H55" s="20"/>
      <c r="I55" s="10"/>
      <c r="J55" s="10"/>
      <c r="K55" s="48"/>
      <c r="L55" s="34"/>
      <c r="M55" s="69"/>
    </row>
    <row r="56" spans="1:13" ht="11.25" customHeight="1">
      <c r="A56" s="26" t="s">
        <v>117</v>
      </c>
      <c r="B56" s="27">
        <v>19.25</v>
      </c>
      <c r="C56" s="27">
        <f t="shared" si="24"/>
        <v>115.5</v>
      </c>
      <c r="D56" s="28">
        <v>0</v>
      </c>
      <c r="E56" s="29">
        <f t="shared" si="25"/>
        <v>0</v>
      </c>
      <c r="F56" s="46">
        <v>2105</v>
      </c>
      <c r="G56" s="20"/>
      <c r="H56" s="20"/>
      <c r="I56" s="10"/>
      <c r="J56" s="10"/>
      <c r="K56" s="48"/>
      <c r="L56" s="34"/>
      <c r="M56" s="69"/>
    </row>
    <row r="57" spans="1:13" ht="11.25" customHeight="1">
      <c r="A57" s="26" t="s">
        <v>118</v>
      </c>
      <c r="B57" s="27">
        <v>19</v>
      </c>
      <c r="C57" s="27">
        <f t="shared" si="24"/>
        <v>114</v>
      </c>
      <c r="D57" s="28">
        <v>0</v>
      </c>
      <c r="E57" s="29">
        <f t="shared" si="25"/>
        <v>0</v>
      </c>
      <c r="F57" s="46">
        <v>2111</v>
      </c>
      <c r="G57" s="20"/>
      <c r="H57" s="20"/>
      <c r="I57" s="10"/>
      <c r="J57" s="10"/>
      <c r="K57" s="48"/>
      <c r="L57" s="34"/>
      <c r="M57" s="69"/>
    </row>
    <row r="58" spans="1:13" ht="11.25" customHeight="1">
      <c r="A58" s="6" t="s">
        <v>119</v>
      </c>
      <c r="B58" s="25"/>
      <c r="C58" s="25"/>
      <c r="D58" s="72"/>
      <c r="E58" s="72"/>
      <c r="F58" s="22"/>
      <c r="G58" s="20"/>
      <c r="H58" s="21"/>
      <c r="I58" s="73"/>
      <c r="J58" s="73"/>
      <c r="K58" s="48"/>
      <c r="L58" s="34"/>
      <c r="M58" s="74"/>
    </row>
    <row r="59" spans="1:13" ht="11.25" customHeight="1">
      <c r="A59" s="23" t="s">
        <v>120</v>
      </c>
      <c r="B59" s="13">
        <v>17</v>
      </c>
      <c r="C59" s="13">
        <f>6*B59</f>
        <v>102</v>
      </c>
      <c r="D59" s="15">
        <v>0</v>
      </c>
      <c r="E59" s="29">
        <f t="shared" ref="E59:E61" si="26">D59*C59</f>
        <v>0</v>
      </c>
      <c r="F59" s="46">
        <v>3304</v>
      </c>
      <c r="G59" s="20"/>
      <c r="H59" s="20"/>
      <c r="I59" s="10"/>
      <c r="J59" s="10"/>
      <c r="K59" s="25"/>
      <c r="L59" s="34"/>
      <c r="M59" s="69"/>
    </row>
    <row r="60" spans="1:13" ht="11.25" customHeight="1">
      <c r="A60" s="23" t="s">
        <v>121</v>
      </c>
      <c r="B60" s="13">
        <v>17</v>
      </c>
      <c r="C60" s="13">
        <f t="shared" ref="C60:C61" si="27">6*B60</f>
        <v>102</v>
      </c>
      <c r="D60" s="15">
        <v>0</v>
      </c>
      <c r="E60" s="29">
        <f t="shared" si="26"/>
        <v>0</v>
      </c>
      <c r="F60" s="46">
        <v>3306</v>
      </c>
      <c r="G60" s="20"/>
      <c r="H60" s="25"/>
      <c r="I60" s="25"/>
      <c r="J60" s="25"/>
      <c r="K60" s="25"/>
      <c r="L60" s="25"/>
      <c r="M60" s="20"/>
    </row>
    <row r="61" spans="1:13" ht="11.25" customHeight="1">
      <c r="A61" s="23" t="s">
        <v>122</v>
      </c>
      <c r="B61" s="13">
        <v>17</v>
      </c>
      <c r="C61" s="13">
        <f t="shared" si="27"/>
        <v>102</v>
      </c>
      <c r="D61" s="15">
        <v>0</v>
      </c>
      <c r="E61" s="16">
        <f t="shared" si="26"/>
        <v>0</v>
      </c>
      <c r="F61" s="46">
        <v>3307</v>
      </c>
      <c r="G61" s="20"/>
      <c r="H61" s="25"/>
      <c r="I61" s="25"/>
      <c r="J61" s="25"/>
      <c r="K61" s="25"/>
      <c r="L61" s="25"/>
      <c r="M61" s="20"/>
    </row>
    <row r="62" spans="1:13" ht="11.25" customHeight="1">
      <c r="A62" s="6" t="s">
        <v>123</v>
      </c>
      <c r="B62" s="25"/>
      <c r="C62" s="25"/>
      <c r="D62" s="72"/>
      <c r="E62" s="72"/>
      <c r="F62" s="22"/>
      <c r="G62" s="20"/>
      <c r="H62" s="25"/>
      <c r="I62" s="25"/>
      <c r="J62" s="25"/>
      <c r="K62" s="25"/>
      <c r="L62" s="25"/>
      <c r="M62" s="20"/>
    </row>
    <row r="63" spans="1:13" ht="11.25" customHeight="1">
      <c r="A63" s="23" t="s">
        <v>124</v>
      </c>
      <c r="B63" s="13">
        <v>22.6</v>
      </c>
      <c r="C63" s="13">
        <f t="shared" ref="C63:C71" si="28">6*B63</f>
        <v>135.60000000000002</v>
      </c>
      <c r="D63" s="15">
        <v>0</v>
      </c>
      <c r="E63" s="16">
        <f t="shared" ref="E63:E71" si="29">D63*C63</f>
        <v>0</v>
      </c>
      <c r="F63" s="46">
        <v>3710</v>
      </c>
      <c r="G63" s="20"/>
      <c r="H63" s="25"/>
      <c r="I63" s="25"/>
      <c r="J63" s="25"/>
      <c r="K63" s="25"/>
      <c r="L63" s="25"/>
      <c r="M63" s="20"/>
    </row>
    <row r="64" spans="1:13" ht="11.25" customHeight="1">
      <c r="A64" s="23" t="s">
        <v>125</v>
      </c>
      <c r="B64" s="13">
        <v>24.3</v>
      </c>
      <c r="C64" s="13">
        <f t="shared" si="28"/>
        <v>145.80000000000001</v>
      </c>
      <c r="D64" s="15">
        <v>0</v>
      </c>
      <c r="E64" s="29">
        <f t="shared" si="29"/>
        <v>0</v>
      </c>
      <c r="F64" s="46">
        <v>3715</v>
      </c>
      <c r="G64" s="20"/>
      <c r="H64" s="25"/>
      <c r="I64" s="25"/>
      <c r="J64" s="25"/>
      <c r="K64" s="25"/>
      <c r="L64" s="25"/>
      <c r="M64" s="20"/>
    </row>
    <row r="65" spans="1:13" ht="11.25" customHeight="1">
      <c r="A65" s="23" t="s">
        <v>126</v>
      </c>
      <c r="B65" s="13">
        <v>18</v>
      </c>
      <c r="C65" s="13">
        <f t="shared" si="28"/>
        <v>108</v>
      </c>
      <c r="D65" s="15">
        <v>0</v>
      </c>
      <c r="E65" s="29">
        <f t="shared" si="29"/>
        <v>0</v>
      </c>
      <c r="F65" s="46">
        <v>3713</v>
      </c>
      <c r="G65" s="20"/>
      <c r="H65" s="25"/>
      <c r="I65" s="25"/>
      <c r="J65" s="25"/>
      <c r="K65" s="25"/>
      <c r="L65" s="25"/>
      <c r="M65" s="20"/>
    </row>
    <row r="66" spans="1:13" ht="11.25" customHeight="1">
      <c r="A66" s="23" t="s">
        <v>127</v>
      </c>
      <c r="B66" s="13">
        <v>18</v>
      </c>
      <c r="C66" s="13">
        <f t="shared" si="28"/>
        <v>108</v>
      </c>
      <c r="D66" s="15">
        <v>0</v>
      </c>
      <c r="E66" s="29">
        <f t="shared" si="29"/>
        <v>0</v>
      </c>
      <c r="F66" s="46">
        <v>3712</v>
      </c>
      <c r="G66" s="20"/>
      <c r="H66" s="25"/>
      <c r="I66" s="25"/>
      <c r="J66" s="25"/>
      <c r="K66" s="25"/>
      <c r="L66" s="25"/>
      <c r="M66" s="20"/>
    </row>
    <row r="67" spans="1:13" ht="11.25" customHeight="1">
      <c r="A67" s="23" t="s">
        <v>128</v>
      </c>
      <c r="B67" s="13">
        <v>20.5</v>
      </c>
      <c r="C67" s="13">
        <f t="shared" si="28"/>
        <v>123</v>
      </c>
      <c r="D67" s="15">
        <v>0</v>
      </c>
      <c r="E67" s="29">
        <f t="shared" si="29"/>
        <v>0</v>
      </c>
      <c r="F67" s="46">
        <v>3714</v>
      </c>
      <c r="G67" s="20"/>
      <c r="H67" s="25"/>
      <c r="I67" s="25"/>
      <c r="J67" s="25"/>
      <c r="K67" s="25"/>
      <c r="L67" s="25"/>
      <c r="M67" s="20"/>
    </row>
    <row r="68" spans="1:13" ht="11.25" customHeight="1">
      <c r="A68" s="23" t="s">
        <v>129</v>
      </c>
      <c r="B68" s="13">
        <v>15</v>
      </c>
      <c r="C68" s="13">
        <f t="shared" si="28"/>
        <v>90</v>
      </c>
      <c r="D68" s="15">
        <v>0</v>
      </c>
      <c r="E68" s="29">
        <f t="shared" si="29"/>
        <v>0</v>
      </c>
      <c r="F68" s="46">
        <v>3705</v>
      </c>
      <c r="G68" s="20"/>
      <c r="H68" s="25"/>
      <c r="I68" s="25"/>
      <c r="J68" s="25"/>
      <c r="K68" s="25"/>
      <c r="L68" s="25"/>
      <c r="M68" s="20"/>
    </row>
    <row r="69" spans="1:13" ht="11.25" customHeight="1">
      <c r="A69" s="23" t="s">
        <v>154</v>
      </c>
      <c r="B69" s="13">
        <v>17.75</v>
      </c>
      <c r="C69" s="13">
        <f t="shared" si="28"/>
        <v>106.5</v>
      </c>
      <c r="D69" s="15">
        <v>0</v>
      </c>
      <c r="E69" s="29">
        <f t="shared" si="29"/>
        <v>0</v>
      </c>
      <c r="F69" s="46">
        <v>3718</v>
      </c>
      <c r="G69" s="20"/>
      <c r="H69" s="25"/>
      <c r="I69" s="76"/>
      <c r="J69" s="76"/>
      <c r="K69" s="25"/>
      <c r="L69" s="25"/>
      <c r="M69" s="20"/>
    </row>
    <row r="70" spans="1:13" ht="11.25" customHeight="1">
      <c r="A70" s="23" t="s">
        <v>155</v>
      </c>
      <c r="B70" s="13">
        <v>25</v>
      </c>
      <c r="C70" s="13">
        <f t="shared" si="28"/>
        <v>150</v>
      </c>
      <c r="D70" s="15">
        <v>0</v>
      </c>
      <c r="E70" s="29">
        <f t="shared" si="29"/>
        <v>0</v>
      </c>
      <c r="F70" s="46">
        <v>3716</v>
      </c>
      <c r="G70" s="20"/>
      <c r="H70" s="25"/>
      <c r="I70" s="76"/>
      <c r="J70" s="76"/>
      <c r="K70" s="25"/>
      <c r="L70" s="25"/>
      <c r="M70" s="20"/>
    </row>
    <row r="71" spans="1:13" ht="11.25" customHeight="1">
      <c r="A71" s="23" t="s">
        <v>156</v>
      </c>
      <c r="B71" s="13">
        <v>16.95</v>
      </c>
      <c r="C71" s="13">
        <f t="shared" si="28"/>
        <v>101.69999999999999</v>
      </c>
      <c r="D71" s="15">
        <v>0</v>
      </c>
      <c r="E71" s="29">
        <f t="shared" si="29"/>
        <v>0</v>
      </c>
      <c r="F71" s="46">
        <v>3717</v>
      </c>
      <c r="G71" s="20"/>
      <c r="H71" s="25"/>
      <c r="I71" s="25"/>
      <c r="J71" s="25"/>
      <c r="K71" s="25"/>
      <c r="L71" s="25"/>
      <c r="M71" s="20"/>
    </row>
    <row r="72" spans="1:13" ht="11.25" customHeight="1">
      <c r="A72" s="6" t="s">
        <v>130</v>
      </c>
      <c r="B72" s="7"/>
      <c r="C72" s="7"/>
      <c r="D72" s="47"/>
      <c r="E72" s="47"/>
      <c r="F72" s="8"/>
      <c r="G72" s="20"/>
      <c r="H72" s="25"/>
      <c r="I72" s="25"/>
      <c r="J72" s="25"/>
      <c r="K72" s="25"/>
      <c r="L72" s="25"/>
      <c r="M72" s="20"/>
    </row>
    <row r="73" spans="1:13" ht="11.25" customHeight="1">
      <c r="A73" s="12" t="s">
        <v>131</v>
      </c>
      <c r="B73" s="13">
        <v>36.799999999999997</v>
      </c>
      <c r="C73" s="13">
        <f>6*B73</f>
        <v>220.79999999999998</v>
      </c>
      <c r="D73" s="15">
        <v>0</v>
      </c>
      <c r="E73" s="16">
        <f>D73*C73</f>
        <v>0</v>
      </c>
      <c r="F73" s="46">
        <v>7001</v>
      </c>
      <c r="G73" s="20"/>
      <c r="H73" s="25"/>
      <c r="I73" s="25"/>
      <c r="J73" s="25"/>
      <c r="K73" s="25"/>
      <c r="L73" s="25"/>
      <c r="M73" s="20"/>
    </row>
    <row r="74" spans="1:13" ht="11.25" customHeight="1">
      <c r="A74" s="12" t="s">
        <v>132</v>
      </c>
      <c r="B74" s="13">
        <v>36.799999999999997</v>
      </c>
      <c r="C74" s="13">
        <f>6*B74</f>
        <v>220.79999999999998</v>
      </c>
      <c r="D74" s="15">
        <v>0</v>
      </c>
      <c r="E74" s="16">
        <f>D74*C74</f>
        <v>0</v>
      </c>
      <c r="F74" s="46">
        <v>7002</v>
      </c>
      <c r="G74" s="20"/>
      <c r="H74" s="77" t="s">
        <v>134</v>
      </c>
      <c r="I74" s="25"/>
      <c r="J74" s="25"/>
      <c r="K74" s="25"/>
      <c r="L74" s="25"/>
      <c r="M74" s="78"/>
    </row>
    <row r="75" spans="1:13" ht="11.25" customHeight="1">
      <c r="A75" s="24" t="s">
        <v>133</v>
      </c>
      <c r="B75" s="25"/>
      <c r="C75" s="25"/>
      <c r="D75" s="72"/>
      <c r="E75" s="72"/>
      <c r="F75" s="22"/>
      <c r="G75" s="20"/>
      <c r="H75" s="77" t="s">
        <v>135</v>
      </c>
      <c r="I75" s="25"/>
      <c r="J75" s="25"/>
      <c r="K75" s="25"/>
      <c r="L75" s="25"/>
      <c r="M75" s="78"/>
    </row>
    <row r="76" spans="1:13" ht="11.25" customHeight="1">
      <c r="A76" s="26" t="s">
        <v>200</v>
      </c>
      <c r="B76" s="27">
        <v>23.45</v>
      </c>
      <c r="C76" s="27">
        <f t="shared" ref="C76:C82" si="30">6*B76</f>
        <v>140.69999999999999</v>
      </c>
      <c r="D76" s="28">
        <v>0</v>
      </c>
      <c r="E76" s="29">
        <f t="shared" ref="E76:E82" si="31">D76*C76</f>
        <v>0</v>
      </c>
      <c r="F76" s="46">
        <v>2410</v>
      </c>
      <c r="G76" s="20"/>
      <c r="H76" s="80"/>
      <c r="I76" s="25"/>
      <c r="J76" s="25"/>
      <c r="K76" s="80"/>
      <c r="L76" s="25"/>
      <c r="M76" s="78"/>
    </row>
    <row r="77" spans="1:13" ht="11.25" customHeight="1">
      <c r="A77" s="30" t="s">
        <v>136</v>
      </c>
      <c r="B77" s="27">
        <v>22.45</v>
      </c>
      <c r="C77" s="27">
        <f t="shared" si="30"/>
        <v>134.69999999999999</v>
      </c>
      <c r="D77" s="79">
        <v>0</v>
      </c>
      <c r="E77" s="29">
        <f t="shared" si="31"/>
        <v>0</v>
      </c>
      <c r="F77" s="46">
        <v>2402</v>
      </c>
      <c r="G77" s="20"/>
      <c r="H77" s="77" t="s">
        <v>138</v>
      </c>
      <c r="I77" s="80"/>
      <c r="J77" s="80"/>
      <c r="K77" s="80"/>
      <c r="L77" s="80"/>
      <c r="M77" s="78"/>
    </row>
    <row r="78" spans="1:13" ht="11.25" customHeight="1">
      <c r="A78" s="12" t="s">
        <v>137</v>
      </c>
      <c r="B78" s="13">
        <v>22.8</v>
      </c>
      <c r="C78" s="13">
        <f t="shared" si="30"/>
        <v>136.80000000000001</v>
      </c>
      <c r="D78" s="15">
        <v>0</v>
      </c>
      <c r="E78" s="16">
        <f t="shared" si="31"/>
        <v>0</v>
      </c>
      <c r="F78" s="8">
        <v>2404</v>
      </c>
      <c r="G78" s="20"/>
      <c r="H78" s="77" t="s">
        <v>139</v>
      </c>
      <c r="I78" s="80"/>
      <c r="J78" s="80"/>
      <c r="K78" s="80"/>
      <c r="L78" s="80"/>
      <c r="M78" s="78"/>
    </row>
    <row r="79" spans="1:13" ht="11.25" customHeight="1">
      <c r="A79" s="12" t="s">
        <v>168</v>
      </c>
      <c r="B79" s="75">
        <v>22.8</v>
      </c>
      <c r="C79" s="13">
        <f t="shared" si="30"/>
        <v>136.80000000000001</v>
      </c>
      <c r="D79" s="15">
        <v>0</v>
      </c>
      <c r="E79" s="50">
        <f t="shared" si="31"/>
        <v>0</v>
      </c>
      <c r="F79" s="8">
        <v>2406</v>
      </c>
      <c r="G79" s="20"/>
      <c r="H79" s="77" t="s">
        <v>140</v>
      </c>
      <c r="I79" s="80"/>
      <c r="J79" s="80"/>
      <c r="K79" s="80"/>
      <c r="L79" s="80"/>
      <c r="M79" s="78"/>
    </row>
    <row r="80" spans="1:13" ht="11.25" customHeight="1">
      <c r="A80" s="12" t="s">
        <v>219</v>
      </c>
      <c r="B80" s="75" t="s">
        <v>201</v>
      </c>
      <c r="C80" s="13">
        <v>135.6</v>
      </c>
      <c r="D80" s="15">
        <v>0</v>
      </c>
      <c r="E80" s="50">
        <f>D80*C80</f>
        <v>0</v>
      </c>
      <c r="F80" s="8">
        <v>2411</v>
      </c>
      <c r="G80" s="20"/>
      <c r="H80" s="77" t="s">
        <v>141</v>
      </c>
      <c r="I80" s="80"/>
      <c r="J80" s="80"/>
      <c r="K80" s="80"/>
      <c r="L80" s="80"/>
      <c r="M80" s="78"/>
    </row>
    <row r="81" spans="1:13" ht="11.25" customHeight="1">
      <c r="A81" s="12" t="s">
        <v>187</v>
      </c>
      <c r="B81" s="75">
        <v>22.6</v>
      </c>
      <c r="C81" s="13">
        <f t="shared" si="30"/>
        <v>135.60000000000002</v>
      </c>
      <c r="D81" s="15">
        <v>0</v>
      </c>
      <c r="E81" s="50">
        <f t="shared" si="31"/>
        <v>0</v>
      </c>
      <c r="F81" s="8">
        <v>2412</v>
      </c>
      <c r="G81" s="20"/>
      <c r="H81" s="132" t="s">
        <v>142</v>
      </c>
      <c r="I81" s="80"/>
      <c r="J81" s="80"/>
      <c r="K81" s="80"/>
      <c r="L81" s="80"/>
      <c r="M81" s="78"/>
    </row>
    <row r="82" spans="1:13" ht="11.25" customHeight="1">
      <c r="A82" s="12" t="s">
        <v>167</v>
      </c>
      <c r="B82" s="13">
        <v>24.3</v>
      </c>
      <c r="C82" s="13">
        <f t="shared" si="30"/>
        <v>145.80000000000001</v>
      </c>
      <c r="D82" s="15">
        <v>0</v>
      </c>
      <c r="E82" s="16">
        <f t="shared" si="31"/>
        <v>0</v>
      </c>
      <c r="F82" s="8">
        <v>2409</v>
      </c>
      <c r="G82" s="20"/>
      <c r="H82" s="133"/>
      <c r="I82" s="80"/>
      <c r="J82" s="80"/>
      <c r="K82" s="80"/>
      <c r="L82" s="80"/>
      <c r="M82" s="78"/>
    </row>
    <row r="83" spans="1:13" ht="11.25" customHeight="1">
      <c r="A83" s="24" t="s">
        <v>185</v>
      </c>
      <c r="B83" s="81"/>
      <c r="C83" s="10"/>
      <c r="D83" s="48"/>
      <c r="E83" s="52"/>
      <c r="F83" s="8"/>
      <c r="G83" s="20"/>
      <c r="H83" s="111"/>
      <c r="I83" s="82"/>
      <c r="J83" s="82"/>
      <c r="K83" s="83"/>
      <c r="L83" s="84"/>
      <c r="M83" s="78"/>
    </row>
    <row r="84" spans="1:13" ht="11.25" customHeight="1">
      <c r="A84" s="108" t="s">
        <v>186</v>
      </c>
      <c r="B84" s="13">
        <v>18.350000000000001</v>
      </c>
      <c r="C84" s="13">
        <f t="shared" ref="C84:C90" si="32">6*B84</f>
        <v>110.10000000000001</v>
      </c>
      <c r="D84" s="15">
        <v>0</v>
      </c>
      <c r="E84" s="16">
        <f t="shared" ref="E84:E90" si="33">D84*C84</f>
        <v>0</v>
      </c>
      <c r="F84" s="8">
        <v>2701</v>
      </c>
      <c r="G84" s="20"/>
      <c r="H84" s="85"/>
      <c r="I84" s="86"/>
      <c r="J84" s="87"/>
      <c r="K84" s="87"/>
      <c r="L84" s="87"/>
      <c r="M84" s="78"/>
    </row>
    <row r="85" spans="1:13" ht="11.25" customHeight="1">
      <c r="A85" s="108" t="s">
        <v>187</v>
      </c>
      <c r="B85" s="13">
        <v>18.350000000000001</v>
      </c>
      <c r="C85" s="13">
        <f t="shared" si="32"/>
        <v>110.10000000000001</v>
      </c>
      <c r="D85" s="15">
        <v>0</v>
      </c>
      <c r="E85" s="16">
        <f>D85*C85</f>
        <v>0</v>
      </c>
      <c r="F85" s="8">
        <v>2702</v>
      </c>
      <c r="G85" s="20"/>
      <c r="H85" s="89" t="s">
        <v>144</v>
      </c>
      <c r="I85" s="82"/>
      <c r="J85" s="90"/>
      <c r="K85" s="90"/>
      <c r="L85" s="90"/>
      <c r="M85" s="78"/>
    </row>
    <row r="86" spans="1:13" ht="11.25" customHeight="1">
      <c r="A86" s="108" t="s">
        <v>188</v>
      </c>
      <c r="B86" s="13">
        <v>18.350000000000001</v>
      </c>
      <c r="C86" s="13">
        <f t="shared" si="32"/>
        <v>110.10000000000001</v>
      </c>
      <c r="D86" s="15">
        <v>0</v>
      </c>
      <c r="E86" s="16">
        <f t="shared" si="33"/>
        <v>0</v>
      </c>
      <c r="F86" s="8">
        <v>2703</v>
      </c>
      <c r="G86" s="20"/>
      <c r="H86" s="82"/>
      <c r="I86" s="82"/>
      <c r="J86" s="91"/>
      <c r="K86" s="91"/>
      <c r="L86" s="91"/>
      <c r="M86" s="78"/>
    </row>
    <row r="87" spans="1:13" ht="11.25" customHeight="1">
      <c r="A87" s="108" t="s">
        <v>189</v>
      </c>
      <c r="B87" s="13">
        <v>18.350000000000001</v>
      </c>
      <c r="C87" s="13">
        <f t="shared" si="32"/>
        <v>110.10000000000001</v>
      </c>
      <c r="D87" s="15">
        <v>0</v>
      </c>
      <c r="E87" s="16">
        <f t="shared" si="33"/>
        <v>0</v>
      </c>
      <c r="F87" s="8">
        <v>2704</v>
      </c>
      <c r="G87" s="20"/>
      <c r="H87" s="89" t="s">
        <v>148</v>
      </c>
      <c r="I87" s="82"/>
      <c r="J87" s="90"/>
      <c r="K87" s="90"/>
      <c r="L87" s="90"/>
      <c r="M87" s="78"/>
    </row>
    <row r="88" spans="1:13" ht="11.25" customHeight="1">
      <c r="A88" s="108" t="s">
        <v>190</v>
      </c>
      <c r="B88" s="13">
        <v>19.149999999999999</v>
      </c>
      <c r="C88" s="13">
        <f t="shared" si="32"/>
        <v>114.89999999999999</v>
      </c>
      <c r="D88" s="15">
        <v>0</v>
      </c>
      <c r="E88" s="16">
        <f t="shared" si="33"/>
        <v>0</v>
      </c>
      <c r="F88" s="8">
        <v>2705</v>
      </c>
      <c r="G88" s="82"/>
      <c r="H88" s="82"/>
      <c r="I88" s="82"/>
      <c r="J88" s="91"/>
      <c r="K88" s="91"/>
      <c r="L88" s="91"/>
      <c r="M88" s="78"/>
    </row>
    <row r="89" spans="1:13" ht="11.25" customHeight="1">
      <c r="A89" s="108" t="s">
        <v>191</v>
      </c>
      <c r="B89" s="13">
        <v>20.3</v>
      </c>
      <c r="C89" s="13">
        <f t="shared" si="32"/>
        <v>121.80000000000001</v>
      </c>
      <c r="D89" s="15">
        <v>0</v>
      </c>
      <c r="E89" s="16">
        <f t="shared" si="33"/>
        <v>0</v>
      </c>
      <c r="F89" s="8">
        <v>2706</v>
      </c>
      <c r="G89" s="20"/>
      <c r="H89" s="93" t="s">
        <v>149</v>
      </c>
      <c r="I89" s="94"/>
      <c r="J89" s="95"/>
      <c r="K89" s="95"/>
      <c r="L89" s="95"/>
      <c r="M89" s="92"/>
    </row>
    <row r="90" spans="1:13" ht="11.25" customHeight="1">
      <c r="A90" s="12" t="s">
        <v>192</v>
      </c>
      <c r="B90" s="13">
        <v>20.3</v>
      </c>
      <c r="C90" s="13">
        <f t="shared" si="32"/>
        <v>121.80000000000001</v>
      </c>
      <c r="D90" s="15">
        <v>0</v>
      </c>
      <c r="E90" s="16">
        <f t="shared" si="33"/>
        <v>0</v>
      </c>
      <c r="F90" s="8">
        <v>2711</v>
      </c>
      <c r="G90" s="96"/>
      <c r="H90" s="93"/>
      <c r="I90" s="94"/>
      <c r="J90" s="97"/>
      <c r="K90" s="97"/>
      <c r="L90" s="97"/>
      <c r="M90" s="92"/>
    </row>
    <row r="91" spans="1:13" ht="11.25" customHeight="1">
      <c r="A91" s="61" t="s">
        <v>218</v>
      </c>
      <c r="B91" s="10"/>
      <c r="C91" s="10"/>
      <c r="D91" s="48"/>
      <c r="E91" s="52"/>
      <c r="F91" s="8"/>
      <c r="G91" s="96"/>
      <c r="H91" s="98" t="s">
        <v>150</v>
      </c>
      <c r="I91" s="94"/>
      <c r="J91" s="95"/>
      <c r="K91" s="95"/>
      <c r="L91" s="95"/>
      <c r="M91" s="92"/>
    </row>
    <row r="92" spans="1:13" ht="11.25" customHeight="1">
      <c r="A92" s="12" t="s">
        <v>214</v>
      </c>
      <c r="B92" s="13">
        <v>19</v>
      </c>
      <c r="C92" s="13">
        <f>6*B92</f>
        <v>114</v>
      </c>
      <c r="D92" s="15">
        <v>0</v>
      </c>
      <c r="E92" s="16">
        <f>D92*C92</f>
        <v>0</v>
      </c>
      <c r="F92" s="8">
        <v>6201</v>
      </c>
      <c r="G92" s="96"/>
      <c r="H92" s="82"/>
      <c r="I92" s="82"/>
      <c r="J92" s="91"/>
      <c r="K92" s="91"/>
      <c r="L92" s="91"/>
      <c r="M92" s="78"/>
    </row>
    <row r="93" spans="1:13" ht="11.25" customHeight="1">
      <c r="A93" s="12" t="s">
        <v>215</v>
      </c>
      <c r="B93" s="13">
        <v>20.75</v>
      </c>
      <c r="C93" s="13">
        <f>6*B93</f>
        <v>124.5</v>
      </c>
      <c r="D93" s="15">
        <v>0</v>
      </c>
      <c r="E93" s="16">
        <f>D93*C93</f>
        <v>0</v>
      </c>
      <c r="F93" s="8">
        <v>6202</v>
      </c>
      <c r="G93" s="20"/>
      <c r="H93" s="89" t="s">
        <v>151</v>
      </c>
      <c r="I93" s="99"/>
      <c r="J93" s="136"/>
      <c r="K93" s="137"/>
      <c r="L93" s="137"/>
      <c r="M93" s="78"/>
    </row>
    <row r="94" spans="1:13" ht="11.25" customHeight="1">
      <c r="A94" s="12" t="s">
        <v>216</v>
      </c>
      <c r="B94" s="13">
        <v>20.75</v>
      </c>
      <c r="C94" s="13">
        <f>6*B94</f>
        <v>124.5</v>
      </c>
      <c r="D94" s="15">
        <v>0</v>
      </c>
      <c r="E94" s="16">
        <f>D94*C94</f>
        <v>0</v>
      </c>
      <c r="F94" s="8">
        <v>6203</v>
      </c>
      <c r="G94" s="20"/>
      <c r="H94" s="82"/>
      <c r="I94" s="82"/>
      <c r="J94" s="82"/>
      <c r="K94" s="82"/>
      <c r="L94" s="82"/>
      <c r="M94" s="78"/>
    </row>
    <row r="95" spans="1:13" ht="11.25" customHeight="1">
      <c r="A95" s="12" t="s">
        <v>217</v>
      </c>
      <c r="B95" s="13">
        <v>20.75</v>
      </c>
      <c r="C95" s="13">
        <f>6*B95</f>
        <v>124.5</v>
      </c>
      <c r="D95" s="15">
        <v>0</v>
      </c>
      <c r="E95" s="16">
        <f>D95*C95</f>
        <v>0</v>
      </c>
      <c r="F95" s="8">
        <v>6204</v>
      </c>
      <c r="G95" s="20"/>
      <c r="H95" s="132" t="s">
        <v>152</v>
      </c>
      <c r="I95" s="134"/>
      <c r="J95" s="134"/>
      <c r="K95" s="134"/>
      <c r="L95" s="134"/>
      <c r="M95" s="78"/>
    </row>
    <row r="96" spans="1:13" ht="11.25" customHeight="1">
      <c r="A96" s="12"/>
      <c r="B96" s="10"/>
      <c r="C96" s="10"/>
      <c r="D96" s="48"/>
      <c r="E96" s="52"/>
      <c r="F96" s="8"/>
      <c r="G96" s="20"/>
      <c r="H96" s="134"/>
      <c r="I96" s="134"/>
      <c r="J96" s="134"/>
      <c r="K96" s="134"/>
      <c r="L96" s="134"/>
      <c r="M96" s="78"/>
    </row>
    <row r="97" spans="1:13" ht="11.25" customHeight="1">
      <c r="A97" s="12"/>
      <c r="B97" s="10"/>
      <c r="C97" s="10"/>
      <c r="D97" s="48"/>
      <c r="E97" s="52"/>
      <c r="F97" s="8"/>
      <c r="G97" s="20"/>
      <c r="H97" s="103"/>
      <c r="I97" s="103"/>
      <c r="J97" s="103"/>
      <c r="K97" s="103"/>
      <c r="L97" s="103"/>
      <c r="M97" s="20"/>
    </row>
    <row r="98" spans="1:13" ht="11.25" customHeight="1">
      <c r="A98" s="12"/>
      <c r="B98" s="10"/>
      <c r="C98" s="10"/>
      <c r="D98" s="48"/>
      <c r="E98" s="34"/>
      <c r="F98" s="17"/>
      <c r="G98" s="102"/>
    </row>
    <row r="99" spans="1:13" ht="11.25" customHeight="1">
      <c r="A99" s="109" t="s">
        <v>143</v>
      </c>
      <c r="B99" s="128"/>
      <c r="C99" s="129"/>
      <c r="D99" s="130">
        <f>SUM(E3:E50,E54:E95,L3:L51)</f>
        <v>0</v>
      </c>
      <c r="E99" s="131"/>
      <c r="F99" s="88"/>
    </row>
    <row r="100" spans="1:13" ht="11.25" customHeight="1">
      <c r="A100" s="109" t="s">
        <v>145</v>
      </c>
      <c r="B100" s="135" t="s">
        <v>146</v>
      </c>
      <c r="C100" s="129"/>
      <c r="D100" s="130"/>
      <c r="E100" s="131"/>
      <c r="F100" s="88"/>
    </row>
    <row r="101" spans="1:13" ht="11.25" customHeight="1">
      <c r="A101" s="109" t="s">
        <v>147</v>
      </c>
      <c r="B101" s="128">
        <f>SUM(D3:D50,D54:D95,K3:K51)</f>
        <v>0</v>
      </c>
      <c r="C101" s="129"/>
      <c r="D101" s="130">
        <f>SUM(E3:E50,E54:E95,L3:L51)</f>
        <v>0</v>
      </c>
      <c r="E101" s="131"/>
      <c r="F101" s="88"/>
    </row>
    <row r="102" spans="1:13" ht="11.25" customHeight="1" thickBot="1">
      <c r="A102" s="113"/>
      <c r="B102" s="114"/>
      <c r="C102" s="115"/>
      <c r="D102" s="116"/>
      <c r="E102" s="117"/>
      <c r="F102" s="118"/>
    </row>
    <row r="107" spans="1:13" ht="11.25" customHeight="1">
      <c r="A107" s="100"/>
      <c r="B107" s="101"/>
      <c r="C107" s="101"/>
      <c r="D107" s="101"/>
      <c r="E107" s="101"/>
      <c r="F107" s="101"/>
    </row>
    <row r="108" spans="1:13" ht="11.25" customHeight="1">
      <c r="A108" s="101"/>
      <c r="B108" s="101"/>
      <c r="C108" s="101"/>
      <c r="D108" s="101"/>
      <c r="E108" s="101"/>
      <c r="F108" s="102"/>
    </row>
    <row r="109" spans="1:13" ht="11.25" customHeight="1">
      <c r="A109" s="101"/>
      <c r="B109" s="101"/>
      <c r="C109" s="101"/>
      <c r="D109" s="101"/>
      <c r="E109" s="101"/>
      <c r="F109" s="102"/>
    </row>
  </sheetData>
  <mergeCells count="10">
    <mergeCell ref="G34:G37"/>
    <mergeCell ref="B101:C101"/>
    <mergeCell ref="D101:E101"/>
    <mergeCell ref="H81:H82"/>
    <mergeCell ref="H95:L96"/>
    <mergeCell ref="D100:E100"/>
    <mergeCell ref="B100:C100"/>
    <mergeCell ref="D99:E99"/>
    <mergeCell ref="B99:C99"/>
    <mergeCell ref="J93:L93"/>
  </mergeCells>
  <hyperlinks>
    <hyperlink ref="H91" r:id="rId1"/>
  </hyperlinks>
  <pageMargins left="0" right="0" top="0" bottom="0" header="0" footer="0"/>
  <pageSetup paperSize="9" orientation="landscape" horizontalDpi="4294967293" verticalDpi="4294967293" r:id="rId2"/>
  <ignoredErrors>
    <ignoredError sqref="F3 F4:F51 M8:M51" numberStoredAsText="1"/>
  </ignoredErrors>
  <drawing r:id="rId3"/>
  <legacyDrawing r:id="rId4"/>
  <oleObjects>
    <oleObject progId="Paint.Picture" shapeId="1026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Kneubühler</dc:creator>
  <cp:lastModifiedBy>Franz</cp:lastModifiedBy>
  <cp:lastPrinted>2020-03-12T08:52:10Z</cp:lastPrinted>
  <dcterms:created xsi:type="dcterms:W3CDTF">2018-02-16T08:41:47Z</dcterms:created>
  <dcterms:modified xsi:type="dcterms:W3CDTF">2020-05-12T14:36:09Z</dcterms:modified>
</cp:coreProperties>
</file>